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er" sheetId="1" state="visible" r:id="rId3"/>
    <sheet name="Summary" sheetId="2" state="visible" r:id="rId4"/>
    <sheet name="Methodolog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<sst xmlns="http://schemas.openxmlformats.org/spreadsheetml/2006/main" count="1602" uniqueCount="349">
  <si>
    <t xml:space="preserve">Q#</t>
  </si>
  <si>
    <t xml:space="preserve">Query</t>
  </si>
  <si>
    <t xml:space="preserve">Intent</t>
  </si>
  <si>
    <t xml:space="preserve">Engine</t>
  </si>
  <si>
    <t xml:space="preserve">Appeared?</t>
  </si>
  <si>
    <t xml:space="preserve">Cited?</t>
  </si>
  <si>
    <t xml:space="preserve">Source Type</t>
  </si>
  <si>
    <t xml:space="preserve">Position</t>
  </si>
  <si>
    <t xml:space="preserve">Top Competitor</t>
  </si>
  <si>
    <t xml:space="preserve">Confidence</t>
  </si>
  <si>
    <t xml:space="preserve">Notes</t>
  </si>
  <si>
    <t xml:space="preserve">Ramp pricing</t>
  </si>
  <si>
    <t xml:space="preserve">Brand</t>
  </si>
  <si>
    <t xml:space="preserve">ChatGPT</t>
  </si>
  <si>
    <t xml:space="preserve">Y</t>
  </si>
  <si>
    <t xml:space="preserve">Owned</t>
  </si>
  <si>
    <t xml:space="preserve">1</t>
  </si>
  <si>
    <t xml:space="preserve">NIA</t>
  </si>
  <si>
    <t xml:space="preserve">High</t>
  </si>
  <si>
    <t xml:space="preserve">Live run 2026-05-14: Ramp owned the pricing answer through its pricing and support pages.</t>
  </si>
  <si>
    <t xml:space="preserve">Perplexity</t>
  </si>
  <si>
    <t xml:space="preserve">Brand query. Ramp’s own pricing page is canonical.</t>
  </si>
  <si>
    <t xml:space="preserve">Claude</t>
  </si>
  <si>
    <t xml:space="preserve">Mixed</t>
  </si>
  <si>
    <t xml:space="preserve">Live run 2026-05-14: Brand query - support.ramp.com is canonical; Capterra and Vendr provide third-party pricing context.</t>
  </si>
  <si>
    <t xml:space="preserve">Is Ramp legit</t>
  </si>
  <si>
    <t xml:space="preserve">Brex</t>
  </si>
  <si>
    <t xml:space="preserve">Live run 2026-05-14: Ramp was framed as legitimate, with support from owned, review, security, and community sources.</t>
  </si>
  <si>
    <t xml:space="preserve">Brex, Expensify</t>
  </si>
  <si>
    <t xml:space="preserve">Med</t>
  </si>
  <si>
    <t xml:space="preserve">Mix of owned (ramp.com) and earned (G2, TrustRadius, Reddit). Citation diversity is healthier here than on category queries.</t>
  </si>
  <si>
    <t xml:space="preserve">Live run 2026-05-14: Ramp framed as legitimate with security certs; G2, Trustpilot, Glassdoor, and support.ramp.com all cited.</t>
  </si>
  <si>
    <t xml:space="preserve">Ramp vs Brex</t>
  </si>
  <si>
    <t xml:space="preserve">Live run 2026-05-14: Ramp led the comparison against Brex with both owned and independent context.</t>
  </si>
  <si>
    <t xml:space="preserve">Brex (co-mentioned)</t>
  </si>
  <si>
    <t xml:space="preserve">Ramp’s vs-Brex comparison page is the canonical source. G2 data and switching stories also cited.</t>
  </si>
  <si>
    <t xml:space="preserve">Live run 2026-05-14: Direct comparison; ramp.com/versus/brex and brex.com/versus/ramp both cited alongside NerdWallet and Rippling.</t>
  </si>
  <si>
    <t xml:space="preserve">Ramp customer reviews</t>
  </si>
  <si>
    <t xml:space="preserve">Live run 2026-05-14: Ramp reviews were mostly positive, with owned case studies balanced by G2, Capterra, Trustpilot, and Reddit.</t>
  </si>
  <si>
    <t xml:space="preserve">Earned</t>
  </si>
  <si>
    <t xml:space="preserve">Same pattern. Earned review sites are the citation source.</t>
  </si>
  <si>
    <t xml:space="preserve">Live run 2026-05-14: Balanced mix of G2, Trustpilot, Capterra, Gartner, ramp.com cited; sentiment is mixed positive/negative.</t>
  </si>
  <si>
    <t xml:space="preserve">Ramp customer support quality</t>
  </si>
  <si>
    <t xml:space="preserve">Live run 2026-05-14: Ramp support appeared with mixed sentiment across owned support docs, reviews, and Reddit.</t>
  </si>
  <si>
    <t xml:space="preserve">Earned + community. Reddit threads frequently surface for support quality queries.</t>
  </si>
  <si>
    <t xml:space="preserve">Live run 2026-05-14: Trustpilot complaints surface alongside support.ramp.com docs; mixed sentiment around AI-first support.</t>
  </si>
  <si>
    <t xml:space="preserve">best expense management software</t>
  </si>
  <si>
    <t xml:space="preserve">Head</t>
  </si>
  <si>
    <t xml:space="preserve">Expensify</t>
  </si>
  <si>
    <t xml:space="preserve">Live run 2026-05-14: Ramp showed as a leading expense management option alongside Expensify, Concur, Zoho, and Brex.</t>
  </si>
  <si>
    <t xml:space="preserve">Brex (#2)</t>
  </si>
  <si>
    <t xml:space="preserve">Perplexity cites ramp.com "Best Business Expense Tracking Apps 2026" as the source. Brex #2, cited from Brex blog.</t>
  </si>
  <si>
    <t xml:space="preserve">Live run 2026-05-14: Ramp leads most listicles; ramp.com/blog plus G2/Gartner/Brex blog cite it as a top pick.</t>
  </si>
  <si>
    <t xml:space="preserve">best corporate card for business</t>
  </si>
  <si>
    <t xml:space="preserve">2</t>
  </si>
  <si>
    <t xml:space="preserve">Live run 2026-05-14: Ramp appeared as a strong corporate card option, most directly alongside Brex.</t>
  </si>
  <si>
    <t xml:space="preserve">1-2</t>
  </si>
  <si>
    <t xml:space="preserve">Brex, Amex</t>
  </si>
  <si>
    <t xml:space="preserve">Same. NerdWallet, Aspire blog, Ramp own content all surface.</t>
  </si>
  <si>
    <t xml:space="preserve">Live run 2026-05-14: NerdWallet names Ramp Card "Best corporate card"; ramp.com cited alongside Brex/Rippling.</t>
  </si>
  <si>
    <t xml:space="preserve">best business credit card with rewards</t>
  </si>
  <si>
    <t xml:space="preserve">N</t>
  </si>
  <si>
    <t xml:space="preserve">None</t>
  </si>
  <si>
    <t xml:space="preserve">American Express</t>
  </si>
  <si>
    <t xml:space="preserve">Live run 2026-05-14: Ramp was absent as rewards-card results favored Amex, Chase, Capital One, and Wells Fargo.</t>
  </si>
  <si>
    <t xml:space="preserve">3-5</t>
  </si>
  <si>
    <t xml:space="preserve">Chase, Amex, Brex</t>
  </si>
  <si>
    <t xml:space="preserve">Same pattern. Rewards-focused query goes to traditional issuers.</t>
  </si>
  <si>
    <t xml:space="preserve">4</t>
  </si>
  <si>
    <t xml:space="preserve">Chase Ink</t>
  </si>
  <si>
    <t xml:space="preserve">Live run 2026-05-14: Chase Ink/Amex dominate rewards framing; Ramp included as cashback option, ramp.com blog cited.</t>
  </si>
  <si>
    <t xml:space="preserve">best spend management platform</t>
  </si>
  <si>
    <t xml:space="preserve">3</t>
  </si>
  <si>
    <t xml:space="preserve">Live run 2026-05-14: Ramp surfaced through third-party spend management coverage, not an owned Ramp citation.</t>
  </si>
  <si>
    <t xml:space="preserve">Brex, BILL</t>
  </si>
  <si>
    <t xml:space="preserve">Same. Ramp’s structured comparison content is the canonical citation.</t>
  </si>
  <si>
    <t xml:space="preserve">Coupa</t>
  </si>
  <si>
    <t xml:space="preserve">Live run 2026-05-14: Ramp listed in G2 and SIIT lists but ramp.com not directly cited; Coupa, Airbase, Fraxion lead.</t>
  </si>
  <si>
    <t xml:space="preserve">best AP automation software</t>
  </si>
  <si>
    <t xml:space="preserve">Tipalti</t>
  </si>
  <si>
    <t xml:space="preserve">Live run 2026-05-14: Ramp was absent as AP automation results favored Tipalti, BILL, Stampli, and Basware.</t>
  </si>
  <si>
    <t xml:space="preserve">Bill.com (#1), Tipalti (#2)</t>
  </si>
  <si>
    <t xml:space="preserve">G2-style listicles dominate. Ramp shows up as "best for corporate spend + bill pay" not as AP leader. Bill.com / Tipalti / Stampli own the surface. Ramp mentioned, not cited.</t>
  </si>
  <si>
    <t xml:space="preserve">5</t>
  </si>
  <si>
    <t xml:space="preserve">BILL</t>
  </si>
  <si>
    <t xml:space="preserve">Live run 2026-05-14: AP pure-plays (BILL, Tipalti, Stampli) dominate; Ramp mentioned as alternative, ramp.com not cited.</t>
  </si>
  <si>
    <t xml:space="preserve">best procurement platform for SMB</t>
  </si>
  <si>
    <t xml:space="preserve">Precoro</t>
  </si>
  <si>
    <t xml:space="preserve">Live run 2026-05-14: Ramp led the SMB procurement answer through an owned procurement software guide.</t>
  </si>
  <si>
    <t xml:space="preserve">4-6</t>
  </si>
  <si>
    <t xml:space="preserve">Coupa, Fraxion</t>
  </si>
  <si>
    <t xml:space="preserve">Same. Procurement category citations skew to specialist platforms.</t>
  </si>
  <si>
    <t xml:space="preserve">Procurify</t>
  </si>
  <si>
    <t xml:space="preserve">Live run 2026-05-14: Ramp Procurement included alongside Procurify/Precoro/Tradogram; ramp.com blog cited.</t>
  </si>
  <si>
    <t xml:space="preserve">best business travel management software</t>
  </si>
  <si>
    <t xml:space="preserve">Navan</t>
  </si>
  <si>
    <t xml:space="preserve">Live run 2026-05-14: Ramp was absent as travel management results centered on Navan, Concur, Payhawk, and Engine.</t>
  </si>
  <si>
    <t xml:space="preserve">Navan, TravelPerk</t>
  </si>
  <si>
    <t xml:space="preserve">Same. Juno acquisition (recent) not yet impacting AEO surface.</t>
  </si>
  <si>
    <t xml:space="preserve">Live run 2026-05-14: Navan, Concur, Egencia lead; Ramp Travel mentioned with Priceline integration, ramp.com blog cited.</t>
  </si>
  <si>
    <t xml:space="preserve">best treasury management for startups</t>
  </si>
  <si>
    <t xml:space="preserve">Live run 2026-05-14: Ramp was absent as startup treasury results favored Brex, Rho, Mercury, and specialist treasury tools.</t>
  </si>
  <si>
    <t xml:space="preserve">2-3</t>
  </si>
  <si>
    <t xml:space="preserve">Mercury</t>
  </si>
  <si>
    <t xml:space="preserve">Mercury treasury narrative dominant across head and persona queries.</t>
  </si>
  <si>
    <t xml:space="preserve">Live run 2026-05-14: Mercury, Rho, Brex Cash, Arc lead treasury for startups; Ramp Treasury not surfaced in primary results.</t>
  </si>
  <si>
    <t xml:space="preserve">best accounting automation software</t>
  </si>
  <si>
    <t xml:space="preserve">Live run 2026-05-14: Ramp was absent as accounting automation results favored Brex, QuickBooks, Xero, and Trullion.</t>
  </si>
  <si>
    <t xml:space="preserve">QuickBooks, Xero</t>
  </si>
  <si>
    <t xml:space="preserve">Same. Citation incumbents strongly entrenched.</t>
  </si>
  <si>
    <t xml:space="preserve">NetSuite</t>
  </si>
  <si>
    <t xml:space="preserve">Live run 2026-05-14: NetSuite, Sage Intacct, Numeric, Rillet dominate accounting automation; Ramp absent from top results.</t>
  </si>
  <si>
    <t xml:space="preserve">best financial operations platform</t>
  </si>
  <si>
    <t xml:space="preserve">Live run 2026-05-14: Ramp appeared as a financial operations/spend layer behind BILL and Brex-oriented sources.</t>
  </si>
  <si>
    <t xml:space="preserve">Bill.com</t>
  </si>
  <si>
    <t xml:space="preserve">Owned win. Category name aligned to Ramp positioning.</t>
  </si>
  <si>
    <t xml:space="preserve">Live run 2026-05-14: BILL claims the financial-operations-platform framing; Tipalti, NetSuite, Brex, Rippling lead; Ramp mentioned in passing.</t>
  </si>
  <si>
    <t xml:space="preserve">how to automate invoice approval workflow</t>
  </si>
  <si>
    <t xml:space="preserve">Workflow</t>
  </si>
  <si>
    <t xml:space="preserve">Stampli</t>
  </si>
  <si>
    <t xml:space="preserve">Live run 2026-05-14: Ramp was absent as invoice approval workflow results favored Stampli, Microsoft, Rillion, and HighRadius.</t>
  </si>
  <si>
    <t xml:space="preserve">Klippa, Mysa, Bill.com</t>
  </si>
  <si>
    <t xml:space="preserve">Workflow how-to surface is owned by specialist content (Klippa, Mysa) and incumbent AP brands. Ramp does not own this surface today.</t>
  </si>
  <si>
    <t xml:space="preserve">Live run 2026-05-14: AP automation specialists (Stampli, Tipalti, Payhawk) dominate how-to invoice approval; Ramp absent.</t>
  </si>
  <si>
    <t xml:space="preserve">how to set spending limits by team</t>
  </si>
  <si>
    <t xml:space="preserve">Live run 2026-05-14: Ramp led the spend-limit answer with owned guidance on team and employee card controls.</t>
  </si>
  <si>
    <t xml:space="preserve">Generic tutorials</t>
  </si>
  <si>
    <t xml:space="preserve">Workflow gap confirmed.</t>
  </si>
  <si>
    <t xml:space="preserve">Live run 2026-05-14: Brex, Payhawk, Float, Wise lead spend-limit how-tos; Ramp absent from top results.</t>
  </si>
  <si>
    <t xml:space="preserve">how to track employee expenses automatically</t>
  </si>
  <si>
    <t xml:space="preserve">Live run 2026-05-14: Ramp appeared as an owned example for automated expense reporting after broader expense-tool results.</t>
  </si>
  <si>
    <t xml:space="preserve">Expensify tutorials</t>
  </si>
  <si>
    <t xml:space="preserve">Same.</t>
  </si>
  <si>
    <t xml:space="preserve">Live run 2026-05-14: Expensify, BILL, Gusto, Paycom dominate employee expense tracking how-tos; Ramp absent.</t>
  </si>
  <si>
    <t xml:space="preserve">how to close books faster every month</t>
  </si>
  <si>
    <t xml:space="preserve">QuickBooks</t>
  </si>
  <si>
    <t xml:space="preserve">Live run 2026-05-14: Ramp was absent as close-process results favored QuickBooks, Spendesk, Fiserv, and workflow guidance.</t>
  </si>
  <si>
    <t xml:space="preserve">QuickBooks tutorials</t>
  </si>
  <si>
    <t xml:space="preserve">Live run 2026-05-14: Generic CFO/bookkeeping advice sources lead; Brex blog cited but Ramp absent from month-end close how-tos.</t>
  </si>
  <si>
    <t xml:space="preserve">how to automate vendor payments</t>
  </si>
  <si>
    <t xml:space="preserve">Live run 2026-05-14: Ramp appeared through owned vendor-payment guidance alongside broader payment automation sources.</t>
  </si>
  <si>
    <t xml:space="preserve">Bill.com, Tipalti</t>
  </si>
  <si>
    <t xml:space="preserve">Live run 2026-05-14: Ramp blog cited with SAM Construction case study; Brex and Order.co also lead vendor payment automation guides.</t>
  </si>
  <si>
    <t xml:space="preserve">how to detect duplicate invoices</t>
  </si>
  <si>
    <t xml:space="preserve">Live run 2026-05-14: Ramp appeared as owned AP guidance on duplicate invoice controls.</t>
  </si>
  <si>
    <t xml:space="preserve">Stampli, AppZen</t>
  </si>
  <si>
    <t xml:space="preserve">Live run 2026-05-14: ramp.com/blog/accounts-payable/duplicate-invoices cited alongside Tipalti/Stampli/Coupa content.</t>
  </si>
  <si>
    <t xml:space="preserve">how to enforce expense policy compliance</t>
  </si>
  <si>
    <t xml:space="preserve">Live run 2026-05-14: Ramp appeared through owned expense policy guidance, with Navan leading the category framing.</t>
  </si>
  <si>
    <t xml:space="preserve">Expensify, Concur</t>
  </si>
  <si>
    <t xml:space="preserve">Live run 2026-05-14: ramp.com Policy Agent blog cited; Brex and Payhawk also feature in compliance enforcement guides.</t>
  </si>
  <si>
    <t xml:space="preserve">how to manage receipts for tax season</t>
  </si>
  <si>
    <t xml:space="preserve">TurboTax</t>
  </si>
  <si>
    <t xml:space="preserve">Live run 2026-05-14: Ramp was absent as receipt and tax-season results favored TurboTax, IRS, TaxAct, and Harvest.</t>
  </si>
  <si>
    <t xml:space="preserve">Hubdoc, accounting firm blogs</t>
  </si>
  <si>
    <t xml:space="preserve">Live run 2026-05-14: TurboTax, Shoeboxed, Adobe lead receipt-for-tax content; Ramp absent from this consumer-leaning query.</t>
  </si>
  <si>
    <t xml:space="preserve">how to set up purchase order approval routing</t>
  </si>
  <si>
    <t xml:space="preserve">Zip</t>
  </si>
  <si>
    <t xml:space="preserve">Live run 2026-05-14: Ramp was absent as PO approval routing results favored NetSuite, Stampli, Zip, and Opstream.</t>
  </si>
  <si>
    <t xml:space="preserve">Coupa, Procurify</t>
  </si>
  <si>
    <t xml:space="preserve">Live run 2026-05-14: Oracle, Stampli, Zip dominate PO approval routing; Ramp absent from PO-specific how-tos.</t>
  </si>
  <si>
    <t xml:space="preserve">how to forecast cash flow in real time</t>
  </si>
  <si>
    <t xml:space="preserve">Live run 2026-05-14: Ramp was absent as real-time cash-flow forecasting results favored Tipalti, Kyriba, Numeric, and Jirav.</t>
  </si>
  <si>
    <t xml:space="preserve">Mosaic, Cube</t>
  </si>
  <si>
    <t xml:space="preserve">Live run 2026-05-14: ramp.com/blog/cash-flow-forecasting cited alongside NetSuite, Mosaic, and CFO blogs.</t>
  </si>
  <si>
    <t xml:space="preserve">how to manage multi-entity accounting</t>
  </si>
  <si>
    <t xml:space="preserve">Live run 2026-05-14: Ramp was absent as multi-entity accounting results favored Intuit, NetSuite, Tipalti, and Nominal.</t>
  </si>
  <si>
    <t xml:space="preserve">NetSuite, Sage Intacct</t>
  </si>
  <si>
    <t xml:space="preserve">Live run 2026-05-14: Brex blog, Intuit, Tipalti, Sage Intacct lead multi-entity accounting; Ramp absent.</t>
  </si>
  <si>
    <t xml:space="preserve">how to integrate corporate cards with NetSuite</t>
  </si>
  <si>
    <t xml:space="preserve">Community</t>
  </si>
  <si>
    <t xml:space="preserve">Live run 2026-05-14: Ramp appeared only in community discussion around NetSuite card integrations, not as an owned citation.</t>
  </si>
  <si>
    <t xml:space="preserve">NetSuite docs</t>
  </si>
  <si>
    <t xml:space="preserve">Live run 2026-05-14: NetSuite docs lead corporate-card-to-NetSuite integration; ramp.com not directly cited despite native sync.</t>
  </si>
  <si>
    <t xml:space="preserve">best corporate card for startup founders</t>
  </si>
  <si>
    <t xml:space="preserve">Persona</t>
  </si>
  <si>
    <t xml:space="preserve">Live run 2026-05-14: Ramp appeared in earned startup-card coverage, usually behind Brex or traditional business cards.</t>
  </si>
  <si>
    <t xml:space="preserve">Brex (#1), Mercury</t>
  </si>
  <si>
    <t xml:space="preserve">Brex owns the venture-backed-founder narrative. Ramp positioned as cost-optimization alternative, mentioned but not cited.</t>
  </si>
  <si>
    <t xml:space="preserve">Live run 2026-05-14: ramp.com/startups cited alongside NerdWallet; Brex remains the default for true VC-funded founders.</t>
  </si>
  <si>
    <t xml:space="preserve">best expense tool for venture-backed seed companies</t>
  </si>
  <si>
    <t xml:space="preserve">Live run 2026-05-14: Ramp appeared as a popular Brex alternative in startup expense-stack discussion.</t>
  </si>
  <si>
    <t xml:space="preserve">Brex, Mercury</t>
  </si>
  <si>
    <t xml:space="preserve">Same. Brex earned-citation moat strong on seed-stage queries.</t>
  </si>
  <si>
    <t xml:space="preserve">Live run 2026-05-14: Mercury blog mentions Ramp; Brex dominates seed-stage venture-backed framing; ramp.com not in primary citations.</t>
  </si>
  <si>
    <t xml:space="preserve">best AP software for accounting firms</t>
  </si>
  <si>
    <t xml:space="preserve">Live run 2026-05-14: Ramp appeared in third-party AP software coverage, but specialist AP tools led the answer.</t>
  </si>
  <si>
    <t xml:space="preserve">Bill.com (#1), Tipalti</t>
  </si>
  <si>
    <t xml:space="preserve">Accounting-firm persona surface owned by Bill.com’s accountant partner program. Billhop acquisition not yet in citation surface.</t>
  </si>
  <si>
    <t xml:space="preserve">Live run 2026-05-14: BILL dominates with its accountant partner program (80% of top 100 firms); Ramp absent from accountant-focused listings.</t>
  </si>
  <si>
    <t xml:space="preserve">best finance stack for Series A startups</t>
  </si>
  <si>
    <t xml:space="preserve">Live run 2026-05-14: Ramp appeared as a core Series A spend/card layer with both owned and community support.</t>
  </si>
  <si>
    <t xml:space="preserve">Brex, Mercury, Pilot</t>
  </si>
  <si>
    <t xml:space="preserve">Live run 2026-05-14: Mercury blog dominates the Series A finance stack framing; Ramp mentioned for cards but ramp.com not in primary citations.</t>
  </si>
  <si>
    <t xml:space="preserve">best financial platform for nonprofits</t>
  </si>
  <si>
    <t xml:space="preserve">Aplos</t>
  </si>
  <si>
    <t xml:space="preserve">Live run 2026-05-14: Ramp was absent as nonprofit finance results favored Aplos, Sage Intacct, MIP, and QuickBooks.</t>
  </si>
  <si>
    <t xml:space="preserve">QuickBooks Nonprofit, Aplos</t>
  </si>
  <si>
    <t xml:space="preserve">QuickBooks Nonprofit</t>
  </si>
  <si>
    <t xml:space="preserve">Live run 2026-05-14: Aplos, Blackbaud, QuickBooks Nonprofit, Sage Intacct, Crowded dominate nonprofit financial platforms; Ramp absent.</t>
  </si>
  <si>
    <t xml:space="preserve">best spend management for ecommerce brands</t>
  </si>
  <si>
    <t xml:space="preserve">Airwallex</t>
  </si>
  <si>
    <t xml:space="preserve">Live run 2026-05-14: Ramp surfaced in third-party spend management lists, not through owned E-commerce-specific sources.</t>
  </si>
  <si>
    <t xml:space="preserve">Brex, Bill.com</t>
  </si>
  <si>
    <t xml:space="preserve">Live run 2026-05-14: Airwallex blog dominates ecommerce framing; Ramp mentioned but ramp.com not directly cited.</t>
  </si>
  <si>
    <t xml:space="preserve">best card for solo founders</t>
  </si>
  <si>
    <t xml:space="preserve">Chase</t>
  </si>
  <si>
    <t xml:space="preserve">Live run 2026-05-14: Ramp appeared as an owned sole-proprietor card source, but traditional cards led the practical answer.</t>
  </si>
  <si>
    <t xml:space="preserve">Mercury, Found, Novo</t>
  </si>
  <si>
    <t xml:space="preserve">Solo-founder query goes to Mercury, Found, Novo. Ramp not positioned for this persona.</t>
  </si>
  <si>
    <t xml:space="preserve">Live run 2026-05-14: Traditional issuers (Chase Ink, Amex, Capital One) dominate solo founder framing; Ramp surfaces in fintech listicles but ramp.com not cited.</t>
  </si>
  <si>
    <t xml:space="preserve">best expense tool for marketing agencies</t>
  </si>
  <si>
    <t xml:space="preserve">Live run 2026-05-14: Ramp appeared in third-party expense-tool coverage, while agency-specific results favored Harvest and Expensify.</t>
  </si>
  <si>
    <t xml:space="preserve">Low</t>
  </si>
  <si>
    <t xml:space="preserve">Rho</t>
  </si>
  <si>
    <t xml:space="preserve">Live run 2026-05-14: Toolradar agency-specific list leads with Monarch Money/Rho; Ramp mentioned in broader expense coverage but ramp.com not cited for agencies.</t>
  </si>
  <si>
    <t xml:space="preserve">best card stack for SaaS CFOs</t>
  </si>
  <si>
    <t xml:space="preserve">Live run 2026-05-14: Ramp appeared as a card and spend layer for SaaS CFO stacks, mostly alongside Brex.</t>
  </si>
  <si>
    <t xml:space="preserve">Live run 2026-05-14: Ramp featured prominently in CFO tech stack guides (theexpertcfo, toolsinfo) alongside Brex/Airbase; ramp.com not directly cited.</t>
  </si>
  <si>
    <t xml:space="preserve">best financial tools for remote-first companies</t>
  </si>
  <si>
    <t xml:space="preserve">Live run 2026-05-14: Ramp appeared in third-party coverage as a fit for remote or distributed teams.</t>
  </si>
  <si>
    <t xml:space="preserve">Deel, Brex</t>
  </si>
  <si>
    <t xml:space="preserve">Deel</t>
  </si>
  <si>
    <t xml:space="preserve">Live run 2026-05-14: Remote-first content dominated by Deel/Remote.com for payroll and Mercury for banking; Ramp mentioned for cards but ramp.com not in citations.</t>
  </si>
  <si>
    <t xml:space="preserve">best procurement automation for mid-market</t>
  </si>
  <si>
    <t xml:space="preserve">Adjacent</t>
  </si>
  <si>
    <t xml:space="preserve">Live run 2026-05-14: Ramp appeared via owned procurement automation content, with Procurify and Precoro leading mid-market framing.</t>
  </si>
  <si>
    <t xml:space="preserve">Live run 2026-05-14: Ramp Procurement listed alongside Procurify/Coupa/Order.co; ramp.com blog cited directly in mid-market procurement coverage.</t>
  </si>
  <si>
    <t xml:space="preserve">best treasury platform for venture-backed startups</t>
  </si>
  <si>
    <t xml:space="preserve">Live run 2026-05-14: Ramp appeared as a card layer for venture-backed startups, not as the treasury platform itself.</t>
  </si>
  <si>
    <t xml:space="preserve">Mercury (#1)</t>
  </si>
  <si>
    <t xml:space="preserve">Mercury dominates treasury narrative. Ramp Treasury mentioned but not cited.</t>
  </si>
  <si>
    <t xml:space="preserve">Live run 2026-05-14: Mercury Treasury, Brex Vault, Rho Treasury lead VC-backed startup treasury; Ramp absent from treasury-specific results.</t>
  </si>
  <si>
    <t xml:space="preserve">best AP automation for accountants</t>
  </si>
  <si>
    <t xml:space="preserve">Live run 2026-05-14: Ramp was absent as AP automation results favored Stampli, Tipalti, Vic.ai, and Gartner-listed tools.</t>
  </si>
  <si>
    <t xml:space="preserve">Live run 2026-05-14: BILL dominates AP automation for accountant firms; Tipalti, Stampli, AvidXchange, Vic.ai lead; Ramp absent.</t>
  </si>
  <si>
    <t xml:space="preserve">best business travel platform</t>
  </si>
  <si>
    <t xml:space="preserve">Live run 2026-05-14: Ramp was absent as business travel results favored Navan, TravelPerk, Booking.com, Engine, and Egencia.</t>
  </si>
  <si>
    <t xml:space="preserve">Navan, Perk</t>
  </si>
  <si>
    <t xml:space="preserve">Live run 2026-05-14: Navan, Concur, TravelPerk, Brex lead business travel; ramp.com/blog Travel content cited with Priceline partnership.</t>
  </si>
  <si>
    <t xml:space="preserve">best vendor management software</t>
  </si>
  <si>
    <t xml:space="preserve">Gatekeeper</t>
  </si>
  <si>
    <t xml:space="preserve">Live run 2026-05-14: Ramp was absent as vendor management results favored Gatekeeper, Coupa, Zoho, and risk-management tools.</t>
  </si>
  <si>
    <t xml:space="preserve">Vendr, Tropic</t>
  </si>
  <si>
    <t xml:space="preserve">Live run 2026-05-14: Coupa, SAP Ariba, Gatekeeper, Stackpack, Oracle Procurement Cloud dominate VMS; Ramp absent from vendor-management-specific listings.</t>
  </si>
  <si>
    <t xml:space="preserve">best business banking with high yield</t>
  </si>
  <si>
    <t xml:space="preserve">Axos</t>
  </si>
  <si>
    <t xml:space="preserve">Live run 2026-05-14: Ramp was absent as high-yield business banking results favored Axos, Live Oak, NBKC, and Airwallex.</t>
  </si>
  <si>
    <t xml:space="preserve">Mercury, Bluevine</t>
  </si>
  <si>
    <t xml:space="preserve">Bluevine</t>
  </si>
  <si>
    <t xml:space="preserve">Live run 2026-05-14: Prime Alliance, Axos, Live Oak, Bluevine, NerdWallet HYSA lists dominate; Ramp does not offer banking and is absent.</t>
  </si>
  <si>
    <t xml:space="preserve">best invoicing software for B2B</t>
  </si>
  <si>
    <t xml:space="preserve">Live run 2026-05-14: Ramp was absent as B2B invoicing results favored QuickBooks, Square, FreshBooks, Wave, and Mercury.</t>
  </si>
  <si>
    <t xml:space="preserve">Stripe, QuickBooks</t>
  </si>
  <si>
    <t xml:space="preserve">Live run 2026-05-14: QuickBooks Online, Xero, BILL, FreshBooks, Stripe Invoicing dominate B2B invoicing; Ramp AR not surfaced.</t>
  </si>
  <si>
    <t xml:space="preserve">best receipt OCR for businesses</t>
  </si>
  <si>
    <t xml:space="preserve">Live run 2026-05-14: Ramp was absent as receipt OCR results favored Expensify, Dext, Veryfi, Rydoo, and Nanonets.</t>
  </si>
  <si>
    <t xml:space="preserve">Hubdoc, Dext</t>
  </si>
  <si>
    <t xml:space="preserve">Live run 2026-05-14: Lido, Expensify, Dext, Veryfi, Klippa lead receipt OCR; ramp.com/blog/best-receipt-scanning-apps cited with Ramp research on processing hours.</t>
  </si>
  <si>
    <t xml:space="preserve">best contract review tool for finance</t>
  </si>
  <si>
    <t xml:space="preserve">LegalFly</t>
  </si>
  <si>
    <t xml:space="preserve">Live run 2026-05-14: Ramp was absent as finance contract review results favored LegalFly, DocuSign, Kira, and Robin AI.</t>
  </si>
  <si>
    <t xml:space="preserve">Ironclad, Concord</t>
  </si>
  <si>
    <t xml:space="preserve">Ironclad</t>
  </si>
  <si>
    <t xml:space="preserve">Live run 2026-05-14: CLM specialists (Ironclad, Juro, LinkSquares, Gatekeeper, SpotDraft) dominate finance contract review; Ramp absent from CLM category.</t>
  </si>
  <si>
    <t xml:space="preserve">best accounting agent AI</t>
  </si>
  <si>
    <t xml:space="preserve">Live run 2026-05-14: Ramp was absent as accounting-agent results favored QuickBooks, Zeni, Fathom, and specialist AI accounting tools.</t>
  </si>
  <si>
    <t xml:space="preserve">Numeric, Ramp</t>
  </si>
  <si>
    <t xml:space="preserve">Same. Recent category, citation patterns still forming.</t>
  </si>
  <si>
    <t xml:space="preserve">Pilot</t>
  </si>
  <si>
    <t xml:space="preserve">Live run 2026-05-14: Pilot AI Accountant, Vic.ai, Rillet, DualEntry, Numeric, FloQast dominate AI accounting agents; Ramp absent from this autonomous-bookkeeping category.</t>
  </si>
  <si>
    <t xml:space="preserve">best AI for finance teams</t>
  </si>
  <si>
    <t xml:space="preserve">7</t>
  </si>
  <si>
    <t xml:space="preserve">Live run 2026-05-14: Ramp surfaced as a lower-ranked finance AI agent option in third-party comparison coverage.</t>
  </si>
  <si>
    <t xml:space="preserve">Numeric, Mosaic, Tabs</t>
  </si>
  <si>
    <t xml:space="preserve">Live run 2026-05-14: ChatGPT/Claude lead general AI; DataSnipper/MindBridge/Tellius/Datarails lead finance-specific; Ramp acknowledged as listicle publisher but ramp.com not cited.</t>
  </si>
  <si>
    <t xml:space="preserve">Spendesk vs Pleo</t>
  </si>
  <si>
    <t xml:space="preserve">Spendesk</t>
  </si>
  <si>
    <t xml:space="preserve">Live run 2026-05-14: Ramp was absent because the answer focused narrowly on Spendesk versus Pleo.</t>
  </si>
  <si>
    <t xml:space="preserve">Spendesk, Pleo</t>
  </si>
  <si>
    <t xml:space="preserve">EMEA-localized comparison. Ramp absent from this buyer journey entirely.</t>
  </si>
  <si>
    <t xml:space="preserve">Live run 2026-05-14: Direct EU competitor comparison; spendesk.com, G2, Capterra, GetApp dominate; Ramp absent from this Europe-focused query.</t>
  </si>
  <si>
    <t xml:space="preserve">best expense management EMEA</t>
  </si>
  <si>
    <t xml:space="preserve">Pleo</t>
  </si>
  <si>
    <t xml:space="preserve">Live run 2026-05-14: Ramp was absent as EMEA expense management results favored Pleo, Spendesk, Webexpenses, Payhawk, and Concur.</t>
  </si>
  <si>
    <t xml:space="preserve">Spendesk, Pleo, Payhawk</t>
  </si>
  <si>
    <t xml:space="preserve">Public AEO data confirms regional bias: AI engines default to Spendesk/Pleo for EMEA queries, Ramp for North American.</t>
  </si>
  <si>
    <t xml:space="preserve">Payhawk</t>
  </si>
  <si>
    <t xml:space="preserve">Live run 2026-05-14: Payhawk, Pleo, Spendesk, Rydoo, Mobilexpense dominate EMEA expense management; Ramp acknowledged as US-focused with EU expansion underway but not recommended for EMEA.</t>
  </si>
  <si>
    <t xml:space="preserve">AEO Citation Diversity Scorecard - Summary</t>
  </si>
  <si>
    <t xml:space="preserve">Total rows tracked (all 50 queries x 3 engines)</t>
  </si>
  <si>
    <t xml:space="preserve">Rows scored so far (pre-pop + live runs)</t>
  </si>
  <si>
    <t xml:space="preserve">Visibility rate (% of SCORED rows where Ramp appeared)</t>
  </si>
  <si>
    <t xml:space="preserve">Citation rate (% of SCORED rows where Ramp was cited)</t>
  </si>
  <si>
    <t xml:space="preserve">Diversity score (% of CITATIONS from non-owned sources)</t>
  </si>
  <si>
    <t xml:space="preserve">By intent bucket</t>
  </si>
  <si>
    <t xml:space="preserve">Rows tracked</t>
  </si>
  <si>
    <t xml:space="preserve">Visibility rate</t>
  </si>
  <si>
    <t xml:space="preserve">Citation rate</t>
  </si>
  <si>
    <t xml:space="preserve">By engine</t>
  </si>
  <si>
    <t xml:space="preserve">Benchmarks</t>
  </si>
  <si>
    <t xml:space="preserve">Visibility &gt;40%</t>
  </si>
  <si>
    <t xml:space="preserve">Category leading</t>
  </si>
  <si>
    <t xml:space="preserve">Visibility 20-30%</t>
  </si>
  <si>
    <t xml:space="preserve">Healthy</t>
  </si>
  <si>
    <t xml:space="preserve">Visibility &lt;10%</t>
  </si>
  <si>
    <t xml:space="preserve">Invisible</t>
  </si>
  <si>
    <t xml:space="preserve">Diversity &gt;50%</t>
  </si>
  <si>
    <t xml:space="preserve">Durable moat</t>
  </si>
  <si>
    <t xml:space="preserve">Diversity &lt;25%</t>
  </si>
  <si>
    <t xml:space="preserve">Fragile single-source moat</t>
  </si>
  <si>
    <t xml:space="preserve">AEO Citation Diversity Scorecard - Methodology</t>
  </si>
  <si>
    <t xml:space="preserve">Column</t>
  </si>
  <si>
    <t xml:space="preserve">Definition</t>
  </si>
  <si>
    <t xml:space="preserve">Query number, 1-50.</t>
  </si>
  <si>
    <t xml:space="preserve">The exact text run on each AI engine.</t>
  </si>
  <si>
    <t xml:space="preserve">Brand / Head / Workflow / Persona / Adjacent. The five buyer-journey buckets.</t>
  </si>
  <si>
    <t xml:space="preserve">ChatGPT, Perplexity, or Claude. Run each query on each engine with web search on.</t>
  </si>
  <si>
    <t xml:space="preserve">Y if Ramp is mentioned by name anywhere in the answer. N if not.</t>
  </si>
  <si>
    <t xml:space="preserve">Y if Ramp is cited as a source (linked or referenced as authority). N if mentioned without citation, or not mentioned at all.</t>
  </si>
  <si>
    <t xml:space="preserve">Owned (ramp.com), Paid (sponsored placement), Earned (G2, TrustRadius, journalists, independent comparisons), Community (Reddit, Substack, YouTube, X, forums), Mixed (multiple types in one answer), None.</t>
  </si>
  <si>
    <t xml:space="preserve">Ranking inside the answer when Ramp appears. 1, 2, 3, etc. Use "NIA" (not in answer) if absent.</t>
  </si>
  <si>
    <t xml:space="preserve">The primary competitor co-mentioned in the answer.</t>
  </si>
  <si>
    <t xml:space="preserve">High (verified from public AEO research), Med (inferred from category dynamics), Low (educated guess), Verify (needs live run).</t>
  </si>
  <si>
    <t xml:space="preserve">Observations, source URLs, anomalies.</t>
  </si>
  <si>
    <t xml:space="preserve">Scoring rules</t>
  </si>
  <si>
    <t xml:space="preserve">COUNTIF appeared = Y / total rows. Headline number for "how often we show up."</t>
  </si>
  <si>
    <t xml:space="preserve">COUNTIF cited = Y / total rows. The narrower "we are the authority" number.</t>
  </si>
  <si>
    <t xml:space="preserve">Diversity score</t>
  </si>
  <si>
    <t xml:space="preserve">Non-owned citations / total citations. Above 50% = durable. Below 25% = fragile.</t>
  </si>
  <si>
    <t xml:space="preserve">Source type definitions</t>
  </si>
  <si>
    <t xml:space="preserve">Citation source URL is on ramp.com or a Ramp-controlled domain.</t>
  </si>
  <si>
    <t xml:space="preserve">Paid</t>
  </si>
  <si>
    <t xml:space="preserve">Citation source is a sponsored placement, paid review listing, or content with a "sponsored by Ramp" disclosure.</t>
  </si>
  <si>
    <t xml:space="preserve">Citation source is a third-party site that is not paid and not community: G2, TrustRadius, Gartner, journalist coverage, independent comparison sites, podcasts not owned by Ramp.</t>
  </si>
  <si>
    <t xml:space="preserve">Citation source is Reddit, Substack, YouTube user-generated, X/Twitter thread, Hacker News, Discord, forum thread.</t>
  </si>
  <si>
    <t xml:space="preserve">Answer pulls from more than one source type (e.g., ramp.com + G2 + Reddit). Score it as half-diversity for the diversity formula.</t>
  </si>
  <si>
    <t xml:space="preserve">Ramp was not cited. Either Ramp is mentioned without citation, or absent from the answer entirely.</t>
  </si>
  <si>
    <t xml:space="preserve">How to run this baseline</t>
  </si>
  <si>
    <t xml:space="preserve">Step 1</t>
  </si>
  <si>
    <t xml:space="preserve">Open each engine in a clean session. ChatGPT with web search on. Perplexity default. Claude with web search on.</t>
  </si>
  <si>
    <t xml:space="preserve">Step 2</t>
  </si>
  <si>
    <t xml:space="preserve">For each (query, engine) row marked Verify or Med, paste the query and capture the answer.</t>
  </si>
  <si>
    <t xml:space="preserve">Step 3</t>
  </si>
  <si>
    <t xml:space="preserve">Score the row by columns 5-9. Update Confidence to High once verified.</t>
  </si>
  <si>
    <t xml:space="preserve">Step 4</t>
  </si>
  <si>
    <t xml:space="preserve">Summary tab recalculates automatically.</t>
  </si>
  <si>
    <t xml:space="preserve">Step 5</t>
  </si>
  <si>
    <t xml:space="preserve">Spot-check High confidence rows. Pre-populated data is research-backed but each engine session can produce different results from session to session.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</si>
</sst>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_);_(@_)"/>
    <numFmt numFmtId="167" formatCode="_(\$* #,##0.00_);_(\$* \(#,##0.00\);_(\$* \-??_);_(@_)"/>
    <numFmt numFmtId="168" formatCode="_(\$* #,##0_);_(\$* \(#,##0\);_(\$* \-_);_(@_)"/>
    <numFmt numFmtId="169" formatCode="0%"/>
    <numFmt numFmtId="170" formatCode="0.0%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color theme="1"/>
      <name val="Calibri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2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FCE4D6"/>
      </patternFill>
    </fill>
    <fill>
      <patternFill patternType="solid">
        <fgColor rgb="FFD5E8F0"/>
        <bgColor rgb="FFE2EFDA"/>
      </patternFill>
    </fill>
    <fill>
      <patternFill patternType="solid">
        <fgColor rgb="FFE2EFDA"/>
        <bgColor rgb="FFEDEDED"/>
      </patternFill>
    </fill>
    <fill>
      <patternFill patternType="solid">
        <fgColor rgb="FFFCE4D6"/>
        <bgColor rgb="FFFFF2CC"/>
      </patternFill>
    </fill>
    <fill>
      <patternFill patternType="solid">
        <fgColor rgb="FFEDEDED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4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5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6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7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24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" xfId="20"/>
    <cellStyle name="Comma [0]" xfId="21"/>
    <cellStyle name="Currency" xfId="22"/>
    <cellStyle name="Currency [0]" xfId="23"/>
    <cellStyle name="Normal" xfId="24"/>
    <cellStyle name="Percent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42"/>
    <col collapsed="false" customWidth="true" hidden="false" outlineLevel="0" max="3" min="3" style="1" width="11"/>
    <col collapsed="false" customWidth="true" hidden="false" outlineLevel="0" max="4" min="4" style="1" width="12"/>
    <col collapsed="false" customWidth="true" hidden="false" outlineLevel="0" max="5" min="5" style="1" width="10"/>
    <col collapsed="false" customWidth="true" hidden="false" outlineLevel="0" max="6" min="6" style="1" width="9"/>
    <col collapsed="false" customWidth="true" hidden="false" outlineLevel="0" max="7" min="7" style="1" width="14"/>
    <col collapsed="false" customWidth="true" hidden="false" outlineLevel="0" max="8" min="8" style="1" width="10"/>
    <col collapsed="false" customWidth="true" hidden="false" outlineLevel="0" max="9" min="9" style="1" width="24"/>
    <col collapsed="false" customWidth="true" hidden="false" outlineLevel="0" max="10" min="10" style="1" width="12"/>
    <col collapsed="false" customWidth="true" hidden="false" outlineLevel="0" max="11" min="11" style="1" width="50"/>
  </cols>
  <sheetData>
    <row r="1" customFormat="false" ht="31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customFormat="false" ht="15" hidden="false" customHeight="true" outlineLevel="0" collapsed="false">
      <c r="A2" s="3" t="n">
        <v>1</v>
      </c>
      <c r="B2" s="3" t="s">
        <v>11</v>
      </c>
      <c r="C2" s="4" t="s">
        <v>12</v>
      </c>
      <c r="D2" s="3" t="s">
        <v>13</v>
      </c>
      <c r="E2" s="3" t="s">
        <v>14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</row>
    <row r="3" customFormat="false" ht="15" hidden="false" customHeight="true" outlineLevel="0" collapsed="false">
      <c r="A3" s="3" t="n">
        <v>1</v>
      </c>
      <c r="B3" s="3" t="s">
        <v>11</v>
      </c>
      <c r="C3" s="4" t="s">
        <v>12</v>
      </c>
      <c r="D3" s="3" t="s">
        <v>20</v>
      </c>
      <c r="E3" s="3" t="s">
        <v>14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21</v>
      </c>
    </row>
    <row r="4" customFormat="false" ht="15" hidden="false" customHeight="true" outlineLevel="0" collapsed="false">
      <c r="A4" s="3" t="n">
        <v>1</v>
      </c>
      <c r="B4" s="3" t="s">
        <v>11</v>
      </c>
      <c r="C4" s="4" t="s">
        <v>12</v>
      </c>
      <c r="D4" s="3" t="s">
        <v>22</v>
      </c>
      <c r="E4" s="3" t="s">
        <v>14</v>
      </c>
      <c r="F4" s="3" t="s">
        <v>14</v>
      </c>
      <c r="G4" s="3" t="s">
        <v>23</v>
      </c>
      <c r="H4" s="3" t="s">
        <v>16</v>
      </c>
      <c r="I4" s="3" t="s">
        <v>17</v>
      </c>
      <c r="J4" s="3" t="s">
        <v>18</v>
      </c>
      <c r="K4" s="3" t="s">
        <v>24</v>
      </c>
    </row>
    <row r="5" customFormat="false" ht="15" hidden="false" customHeight="true" outlineLevel="0" collapsed="false">
      <c r="A5" s="3" t="n">
        <v>2</v>
      </c>
      <c r="B5" s="3" t="s">
        <v>25</v>
      </c>
      <c r="C5" s="4" t="s">
        <v>12</v>
      </c>
      <c r="D5" s="3" t="s">
        <v>13</v>
      </c>
      <c r="E5" s="3" t="s">
        <v>14</v>
      </c>
      <c r="F5" s="3" t="s">
        <v>14</v>
      </c>
      <c r="G5" s="3" t="s">
        <v>23</v>
      </c>
      <c r="H5" s="3" t="s">
        <v>16</v>
      </c>
      <c r="I5" s="3" t="s">
        <v>26</v>
      </c>
      <c r="J5" s="3" t="s">
        <v>18</v>
      </c>
      <c r="K5" s="3" t="s">
        <v>27</v>
      </c>
    </row>
    <row r="6" customFormat="false" ht="34.5" hidden="false" customHeight="true" outlineLevel="0" collapsed="false">
      <c r="A6" s="3" t="n">
        <v>2</v>
      </c>
      <c r="B6" s="3" t="s">
        <v>25</v>
      </c>
      <c r="C6" s="4" t="s">
        <v>12</v>
      </c>
      <c r="D6" s="3" t="s">
        <v>20</v>
      </c>
      <c r="E6" s="3" t="s">
        <v>14</v>
      </c>
      <c r="F6" s="3" t="s">
        <v>14</v>
      </c>
      <c r="G6" s="3" t="s">
        <v>23</v>
      </c>
      <c r="H6" s="3" t="s">
        <v>16</v>
      </c>
      <c r="I6" s="3" t="s">
        <v>28</v>
      </c>
      <c r="J6" s="3" t="s">
        <v>29</v>
      </c>
      <c r="K6" s="3" t="s">
        <v>30</v>
      </c>
    </row>
    <row r="7" customFormat="false" ht="15" hidden="false" customHeight="true" outlineLevel="0" collapsed="false">
      <c r="A7" s="3" t="n">
        <v>2</v>
      </c>
      <c r="B7" s="3" t="s">
        <v>25</v>
      </c>
      <c r="C7" s="4" t="s">
        <v>12</v>
      </c>
      <c r="D7" s="3" t="s">
        <v>22</v>
      </c>
      <c r="E7" s="3" t="s">
        <v>14</v>
      </c>
      <c r="F7" s="3" t="s">
        <v>14</v>
      </c>
      <c r="G7" s="3" t="s">
        <v>23</v>
      </c>
      <c r="H7" s="3" t="s">
        <v>16</v>
      </c>
      <c r="I7" s="3" t="s">
        <v>26</v>
      </c>
      <c r="J7" s="3" t="s">
        <v>18</v>
      </c>
      <c r="K7" s="3" t="s">
        <v>31</v>
      </c>
    </row>
    <row r="8" customFormat="false" ht="23.25" hidden="false" customHeight="true" outlineLevel="0" collapsed="false">
      <c r="A8" s="3" t="n">
        <v>3</v>
      </c>
      <c r="B8" s="3" t="s">
        <v>32</v>
      </c>
      <c r="C8" s="4" t="s">
        <v>12</v>
      </c>
      <c r="D8" s="3" t="s">
        <v>13</v>
      </c>
      <c r="E8" s="3" t="s">
        <v>14</v>
      </c>
      <c r="F8" s="3" t="s">
        <v>14</v>
      </c>
      <c r="G8" s="3" t="s">
        <v>23</v>
      </c>
      <c r="H8" s="3" t="s">
        <v>16</v>
      </c>
      <c r="I8" s="3" t="s">
        <v>26</v>
      </c>
      <c r="J8" s="3" t="s">
        <v>18</v>
      </c>
      <c r="K8" s="3" t="s">
        <v>33</v>
      </c>
    </row>
    <row r="9" customFormat="false" ht="23.25" hidden="false" customHeight="true" outlineLevel="0" collapsed="false">
      <c r="A9" s="3" t="n">
        <v>3</v>
      </c>
      <c r="B9" s="3" t="s">
        <v>32</v>
      </c>
      <c r="C9" s="4" t="s">
        <v>12</v>
      </c>
      <c r="D9" s="3" t="s">
        <v>20</v>
      </c>
      <c r="E9" s="3" t="s">
        <v>14</v>
      </c>
      <c r="F9" s="3" t="s">
        <v>14</v>
      </c>
      <c r="G9" s="3" t="s">
        <v>15</v>
      </c>
      <c r="H9" s="3" t="s">
        <v>16</v>
      </c>
      <c r="I9" s="3" t="s">
        <v>34</v>
      </c>
      <c r="J9" s="3" t="s">
        <v>18</v>
      </c>
      <c r="K9" s="3" t="s">
        <v>35</v>
      </c>
    </row>
    <row r="10" customFormat="false" ht="23.25" hidden="false" customHeight="true" outlineLevel="0" collapsed="false">
      <c r="A10" s="3" t="n">
        <v>3</v>
      </c>
      <c r="B10" s="3" t="s">
        <v>32</v>
      </c>
      <c r="C10" s="4" t="s">
        <v>12</v>
      </c>
      <c r="D10" s="3" t="s">
        <v>22</v>
      </c>
      <c r="E10" s="3" t="s">
        <v>14</v>
      </c>
      <c r="F10" s="3" t="s">
        <v>14</v>
      </c>
      <c r="G10" s="3" t="s">
        <v>23</v>
      </c>
      <c r="H10" s="3" t="s">
        <v>16</v>
      </c>
      <c r="I10" s="3" t="s">
        <v>26</v>
      </c>
      <c r="J10" s="3" t="s">
        <v>18</v>
      </c>
      <c r="K10" s="3" t="s">
        <v>36</v>
      </c>
    </row>
    <row r="11" customFormat="false" ht="15" hidden="false" customHeight="true" outlineLevel="0" collapsed="false">
      <c r="A11" s="3" t="n">
        <v>4</v>
      </c>
      <c r="B11" s="3" t="s">
        <v>37</v>
      </c>
      <c r="C11" s="4" t="s">
        <v>12</v>
      </c>
      <c r="D11" s="3" t="s">
        <v>13</v>
      </c>
      <c r="E11" s="3" t="s">
        <v>14</v>
      </c>
      <c r="F11" s="3" t="s">
        <v>14</v>
      </c>
      <c r="G11" s="3" t="s">
        <v>23</v>
      </c>
      <c r="H11" s="3" t="s">
        <v>16</v>
      </c>
      <c r="I11" s="3" t="s">
        <v>26</v>
      </c>
      <c r="J11" s="3" t="s">
        <v>18</v>
      </c>
      <c r="K11" s="3" t="s">
        <v>38</v>
      </c>
    </row>
    <row r="12" customFormat="false" ht="15" hidden="false" customHeight="true" outlineLevel="0" collapsed="false">
      <c r="A12" s="3" t="n">
        <v>4</v>
      </c>
      <c r="B12" s="3" t="s">
        <v>37</v>
      </c>
      <c r="C12" s="4" t="s">
        <v>12</v>
      </c>
      <c r="D12" s="3" t="s">
        <v>20</v>
      </c>
      <c r="E12" s="3" t="s">
        <v>14</v>
      </c>
      <c r="F12" s="3" t="s">
        <v>14</v>
      </c>
      <c r="G12" s="3" t="s">
        <v>39</v>
      </c>
      <c r="H12" s="3" t="s">
        <v>16</v>
      </c>
      <c r="I12" s="3" t="s">
        <v>17</v>
      </c>
      <c r="J12" s="3" t="s">
        <v>18</v>
      </c>
      <c r="K12" s="3" t="s">
        <v>40</v>
      </c>
    </row>
    <row r="13" customFormat="false" ht="15" hidden="false" customHeight="true" outlineLevel="0" collapsed="false">
      <c r="A13" s="3" t="n">
        <v>4</v>
      </c>
      <c r="B13" s="3" t="s">
        <v>37</v>
      </c>
      <c r="C13" s="4" t="s">
        <v>12</v>
      </c>
      <c r="D13" s="3" t="s">
        <v>22</v>
      </c>
      <c r="E13" s="3" t="s">
        <v>14</v>
      </c>
      <c r="F13" s="3" t="s">
        <v>14</v>
      </c>
      <c r="G13" s="3" t="s">
        <v>23</v>
      </c>
      <c r="H13" s="3" t="s">
        <v>16</v>
      </c>
      <c r="I13" s="3" t="s">
        <v>17</v>
      </c>
      <c r="J13" s="3" t="s">
        <v>18</v>
      </c>
      <c r="K13" s="3" t="s">
        <v>41</v>
      </c>
    </row>
    <row r="14" customFormat="false" ht="15" hidden="false" customHeight="true" outlineLevel="0" collapsed="false">
      <c r="A14" s="3" t="n">
        <v>5</v>
      </c>
      <c r="B14" s="3" t="s">
        <v>42</v>
      </c>
      <c r="C14" s="4" t="s">
        <v>12</v>
      </c>
      <c r="D14" s="3" t="s">
        <v>13</v>
      </c>
      <c r="E14" s="3" t="s">
        <v>14</v>
      </c>
      <c r="F14" s="3" t="s">
        <v>14</v>
      </c>
      <c r="G14" s="3" t="s">
        <v>23</v>
      </c>
      <c r="H14" s="3" t="s">
        <v>16</v>
      </c>
      <c r="I14" s="3" t="s">
        <v>26</v>
      </c>
      <c r="J14" s="3" t="s">
        <v>18</v>
      </c>
      <c r="K14" s="3" t="s">
        <v>43</v>
      </c>
    </row>
    <row r="15" customFormat="false" ht="15" hidden="false" customHeight="true" outlineLevel="0" collapsed="false">
      <c r="A15" s="3" t="n">
        <v>5</v>
      </c>
      <c r="B15" s="3" t="s">
        <v>42</v>
      </c>
      <c r="C15" s="4" t="s">
        <v>12</v>
      </c>
      <c r="D15" s="3" t="s">
        <v>20</v>
      </c>
      <c r="E15" s="3" t="s">
        <v>14</v>
      </c>
      <c r="F15" s="3" t="s">
        <v>14</v>
      </c>
      <c r="G15" s="3" t="s">
        <v>23</v>
      </c>
      <c r="H15" s="3" t="s">
        <v>16</v>
      </c>
      <c r="I15" s="3" t="s">
        <v>26</v>
      </c>
      <c r="J15" s="3" t="s">
        <v>29</v>
      </c>
      <c r="K15" s="3" t="s">
        <v>44</v>
      </c>
    </row>
    <row r="16" customFormat="false" ht="15" hidden="false" customHeight="true" outlineLevel="0" collapsed="false">
      <c r="A16" s="3" t="n">
        <v>5</v>
      </c>
      <c r="B16" s="3" t="s">
        <v>42</v>
      </c>
      <c r="C16" s="4" t="s">
        <v>12</v>
      </c>
      <c r="D16" s="3" t="s">
        <v>22</v>
      </c>
      <c r="E16" s="3" t="s">
        <v>14</v>
      </c>
      <c r="F16" s="3" t="s">
        <v>14</v>
      </c>
      <c r="G16" s="3" t="s">
        <v>23</v>
      </c>
      <c r="H16" s="3" t="s">
        <v>16</v>
      </c>
      <c r="I16" s="3" t="s">
        <v>17</v>
      </c>
      <c r="J16" s="3" t="s">
        <v>18</v>
      </c>
      <c r="K16" s="3" t="s">
        <v>45</v>
      </c>
    </row>
    <row r="17" customFormat="false" ht="23.25" hidden="false" customHeight="true" outlineLevel="0" collapsed="false">
      <c r="A17" s="3" t="n">
        <v>6</v>
      </c>
      <c r="B17" s="3" t="s">
        <v>46</v>
      </c>
      <c r="C17" s="5" t="s">
        <v>47</v>
      </c>
      <c r="D17" s="3" t="s">
        <v>13</v>
      </c>
      <c r="E17" s="3" t="s">
        <v>14</v>
      </c>
      <c r="F17" s="3" t="s">
        <v>14</v>
      </c>
      <c r="G17" s="3" t="s">
        <v>23</v>
      </c>
      <c r="H17" s="3" t="s">
        <v>16</v>
      </c>
      <c r="I17" s="3" t="s">
        <v>48</v>
      </c>
      <c r="J17" s="3" t="s">
        <v>18</v>
      </c>
      <c r="K17" s="3" t="s">
        <v>49</v>
      </c>
    </row>
    <row r="18" customFormat="false" ht="23.25" hidden="false" customHeight="true" outlineLevel="0" collapsed="false">
      <c r="A18" s="3" t="n">
        <v>6</v>
      </c>
      <c r="B18" s="3" t="s">
        <v>46</v>
      </c>
      <c r="C18" s="5" t="s">
        <v>47</v>
      </c>
      <c r="D18" s="3" t="s">
        <v>20</v>
      </c>
      <c r="E18" s="3" t="s">
        <v>14</v>
      </c>
      <c r="F18" s="3" t="s">
        <v>14</v>
      </c>
      <c r="G18" s="3" t="s">
        <v>15</v>
      </c>
      <c r="H18" s="3" t="s">
        <v>16</v>
      </c>
      <c r="I18" s="3" t="s">
        <v>50</v>
      </c>
      <c r="J18" s="3" t="s">
        <v>18</v>
      </c>
      <c r="K18" s="3" t="s">
        <v>51</v>
      </c>
    </row>
    <row r="19" customFormat="false" ht="23.25" hidden="false" customHeight="true" outlineLevel="0" collapsed="false">
      <c r="A19" s="3" t="n">
        <v>6</v>
      </c>
      <c r="B19" s="3" t="s">
        <v>46</v>
      </c>
      <c r="C19" s="5" t="s">
        <v>47</v>
      </c>
      <c r="D19" s="3" t="s">
        <v>22</v>
      </c>
      <c r="E19" s="3" t="s">
        <v>14</v>
      </c>
      <c r="F19" s="3" t="s">
        <v>14</v>
      </c>
      <c r="G19" s="3" t="s">
        <v>23</v>
      </c>
      <c r="H19" s="3" t="s">
        <v>16</v>
      </c>
      <c r="I19" s="3" t="s">
        <v>26</v>
      </c>
      <c r="J19" s="3" t="s">
        <v>18</v>
      </c>
      <c r="K19" s="3" t="s">
        <v>52</v>
      </c>
    </row>
    <row r="20" customFormat="false" ht="15" hidden="false" customHeight="true" outlineLevel="0" collapsed="false">
      <c r="A20" s="3" t="n">
        <v>7</v>
      </c>
      <c r="B20" s="3" t="s">
        <v>53</v>
      </c>
      <c r="C20" s="5" t="s">
        <v>47</v>
      </c>
      <c r="D20" s="3" t="s">
        <v>13</v>
      </c>
      <c r="E20" s="3" t="s">
        <v>14</v>
      </c>
      <c r="F20" s="3" t="s">
        <v>14</v>
      </c>
      <c r="G20" s="3" t="s">
        <v>23</v>
      </c>
      <c r="H20" s="3" t="s">
        <v>54</v>
      </c>
      <c r="I20" s="3" t="s">
        <v>26</v>
      </c>
      <c r="J20" s="3" t="s">
        <v>18</v>
      </c>
      <c r="K20" s="3" t="s">
        <v>55</v>
      </c>
    </row>
    <row r="21" customFormat="false" ht="15" hidden="false" customHeight="true" outlineLevel="0" collapsed="false">
      <c r="A21" s="3" t="n">
        <v>7</v>
      </c>
      <c r="B21" s="3" t="s">
        <v>53</v>
      </c>
      <c r="C21" s="5" t="s">
        <v>47</v>
      </c>
      <c r="D21" s="3" t="s">
        <v>20</v>
      </c>
      <c r="E21" s="3" t="s">
        <v>14</v>
      </c>
      <c r="F21" s="3" t="s">
        <v>14</v>
      </c>
      <c r="G21" s="3" t="s">
        <v>23</v>
      </c>
      <c r="H21" s="3" t="s">
        <v>56</v>
      </c>
      <c r="I21" s="3" t="s">
        <v>57</v>
      </c>
      <c r="J21" s="3" t="s">
        <v>18</v>
      </c>
      <c r="K21" s="3" t="s">
        <v>58</v>
      </c>
    </row>
    <row r="22" customFormat="false" ht="15" hidden="false" customHeight="true" outlineLevel="0" collapsed="false">
      <c r="A22" s="3" t="n">
        <v>7</v>
      </c>
      <c r="B22" s="3" t="s">
        <v>53</v>
      </c>
      <c r="C22" s="5" t="s">
        <v>47</v>
      </c>
      <c r="D22" s="3" t="s">
        <v>22</v>
      </c>
      <c r="E22" s="3" t="s">
        <v>14</v>
      </c>
      <c r="F22" s="3" t="s">
        <v>14</v>
      </c>
      <c r="G22" s="3" t="s">
        <v>23</v>
      </c>
      <c r="H22" s="3" t="s">
        <v>16</v>
      </c>
      <c r="I22" s="3" t="s">
        <v>26</v>
      </c>
      <c r="J22" s="3" t="s">
        <v>18</v>
      </c>
      <c r="K22" s="3" t="s">
        <v>59</v>
      </c>
    </row>
    <row r="23" customFormat="false" ht="15" hidden="false" customHeight="true" outlineLevel="0" collapsed="false">
      <c r="A23" s="3" t="n">
        <v>8</v>
      </c>
      <c r="B23" s="3" t="s">
        <v>60</v>
      </c>
      <c r="C23" s="5" t="s">
        <v>47</v>
      </c>
      <c r="D23" s="3" t="s">
        <v>13</v>
      </c>
      <c r="E23" s="3" t="s">
        <v>61</v>
      </c>
      <c r="F23" s="3" t="s">
        <v>61</v>
      </c>
      <c r="G23" s="3" t="s">
        <v>62</v>
      </c>
      <c r="H23" s="3" t="s">
        <v>17</v>
      </c>
      <c r="I23" s="3" t="s">
        <v>63</v>
      </c>
      <c r="J23" s="3" t="s">
        <v>18</v>
      </c>
      <c r="K23" s="3" t="s">
        <v>64</v>
      </c>
    </row>
    <row r="24" customFormat="false" ht="15" hidden="false" customHeight="true" outlineLevel="0" collapsed="false">
      <c r="A24" s="3" t="n">
        <v>8</v>
      </c>
      <c r="B24" s="3" t="s">
        <v>60</v>
      </c>
      <c r="C24" s="5" t="s">
        <v>47</v>
      </c>
      <c r="D24" s="3" t="s">
        <v>20</v>
      </c>
      <c r="E24" s="3" t="s">
        <v>14</v>
      </c>
      <c r="F24" s="3" t="s">
        <v>61</v>
      </c>
      <c r="G24" s="3" t="s">
        <v>62</v>
      </c>
      <c r="H24" s="3" t="s">
        <v>65</v>
      </c>
      <c r="I24" s="3" t="s">
        <v>66</v>
      </c>
      <c r="J24" s="3" t="s">
        <v>18</v>
      </c>
      <c r="K24" s="3" t="s">
        <v>67</v>
      </c>
    </row>
    <row r="25" customFormat="false" ht="15" hidden="false" customHeight="true" outlineLevel="0" collapsed="false">
      <c r="A25" s="3" t="n">
        <v>8</v>
      </c>
      <c r="B25" s="3" t="s">
        <v>60</v>
      </c>
      <c r="C25" s="5" t="s">
        <v>47</v>
      </c>
      <c r="D25" s="3" t="s">
        <v>22</v>
      </c>
      <c r="E25" s="3" t="s">
        <v>14</v>
      </c>
      <c r="F25" s="3" t="s">
        <v>14</v>
      </c>
      <c r="G25" s="3" t="s">
        <v>23</v>
      </c>
      <c r="H25" s="3" t="s">
        <v>68</v>
      </c>
      <c r="I25" s="3" t="s">
        <v>69</v>
      </c>
      <c r="J25" s="3" t="s">
        <v>18</v>
      </c>
      <c r="K25" s="3" t="s">
        <v>70</v>
      </c>
    </row>
    <row r="26" customFormat="false" ht="15" hidden="false" customHeight="true" outlineLevel="0" collapsed="false">
      <c r="A26" s="3" t="n">
        <v>9</v>
      </c>
      <c r="B26" s="3" t="s">
        <v>71</v>
      </c>
      <c r="C26" s="5" t="s">
        <v>47</v>
      </c>
      <c r="D26" s="3" t="s">
        <v>13</v>
      </c>
      <c r="E26" s="3" t="s">
        <v>14</v>
      </c>
      <c r="F26" s="3" t="s">
        <v>61</v>
      </c>
      <c r="G26" s="3" t="s">
        <v>39</v>
      </c>
      <c r="H26" s="3" t="s">
        <v>72</v>
      </c>
      <c r="I26" s="3" t="s">
        <v>26</v>
      </c>
      <c r="J26" s="3" t="s">
        <v>18</v>
      </c>
      <c r="K26" s="3" t="s">
        <v>73</v>
      </c>
    </row>
    <row r="27" customFormat="false" ht="15" hidden="false" customHeight="true" outlineLevel="0" collapsed="false">
      <c r="A27" s="3" t="n">
        <v>9</v>
      </c>
      <c r="B27" s="3" t="s">
        <v>71</v>
      </c>
      <c r="C27" s="5" t="s">
        <v>47</v>
      </c>
      <c r="D27" s="3" t="s">
        <v>20</v>
      </c>
      <c r="E27" s="3" t="s">
        <v>14</v>
      </c>
      <c r="F27" s="3" t="s">
        <v>14</v>
      </c>
      <c r="G27" s="3" t="s">
        <v>23</v>
      </c>
      <c r="H27" s="3" t="s">
        <v>16</v>
      </c>
      <c r="I27" s="3" t="s">
        <v>74</v>
      </c>
      <c r="J27" s="3" t="s">
        <v>18</v>
      </c>
      <c r="K27" s="3" t="s">
        <v>75</v>
      </c>
    </row>
    <row r="28" customFormat="false" ht="15" hidden="false" customHeight="true" outlineLevel="0" collapsed="false">
      <c r="A28" s="3" t="n">
        <v>9</v>
      </c>
      <c r="B28" s="3" t="s">
        <v>71</v>
      </c>
      <c r="C28" s="5" t="s">
        <v>47</v>
      </c>
      <c r="D28" s="3" t="s">
        <v>22</v>
      </c>
      <c r="E28" s="3" t="s">
        <v>14</v>
      </c>
      <c r="F28" s="3" t="s">
        <v>61</v>
      </c>
      <c r="G28" s="3" t="s">
        <v>62</v>
      </c>
      <c r="H28" s="3" t="s">
        <v>72</v>
      </c>
      <c r="I28" s="3" t="s">
        <v>76</v>
      </c>
      <c r="J28" s="3" t="s">
        <v>18</v>
      </c>
      <c r="K28" s="3" t="s">
        <v>77</v>
      </c>
    </row>
    <row r="29" customFormat="false" ht="23.25" hidden="false" customHeight="true" outlineLevel="0" collapsed="false">
      <c r="A29" s="3" t="n">
        <v>10</v>
      </c>
      <c r="B29" s="3" t="s">
        <v>78</v>
      </c>
      <c r="C29" s="5" t="s">
        <v>47</v>
      </c>
      <c r="D29" s="3" t="s">
        <v>13</v>
      </c>
      <c r="E29" s="3" t="s">
        <v>61</v>
      </c>
      <c r="F29" s="3" t="s">
        <v>61</v>
      </c>
      <c r="G29" s="3" t="s">
        <v>62</v>
      </c>
      <c r="H29" s="3" t="s">
        <v>17</v>
      </c>
      <c r="I29" s="3" t="s">
        <v>79</v>
      </c>
      <c r="J29" s="3" t="s">
        <v>18</v>
      </c>
      <c r="K29" s="3" t="s">
        <v>80</v>
      </c>
    </row>
    <row r="30" customFormat="false" ht="34.5" hidden="false" customHeight="true" outlineLevel="0" collapsed="false">
      <c r="A30" s="3" t="n">
        <v>10</v>
      </c>
      <c r="B30" s="3" t="s">
        <v>78</v>
      </c>
      <c r="C30" s="5" t="s">
        <v>47</v>
      </c>
      <c r="D30" s="3" t="s">
        <v>20</v>
      </c>
      <c r="E30" s="3" t="s">
        <v>14</v>
      </c>
      <c r="F30" s="3" t="s">
        <v>61</v>
      </c>
      <c r="G30" s="3" t="s">
        <v>62</v>
      </c>
      <c r="H30" s="3" t="s">
        <v>65</v>
      </c>
      <c r="I30" s="3" t="s">
        <v>81</v>
      </c>
      <c r="J30" s="3" t="s">
        <v>18</v>
      </c>
      <c r="K30" s="3" t="s">
        <v>82</v>
      </c>
    </row>
    <row r="31" customFormat="false" ht="15" hidden="false" customHeight="true" outlineLevel="0" collapsed="false">
      <c r="A31" s="3" t="n">
        <v>10</v>
      </c>
      <c r="B31" s="3" t="s">
        <v>78</v>
      </c>
      <c r="C31" s="5" t="s">
        <v>47</v>
      </c>
      <c r="D31" s="3" t="s">
        <v>22</v>
      </c>
      <c r="E31" s="3" t="s">
        <v>14</v>
      </c>
      <c r="F31" s="3" t="s">
        <v>61</v>
      </c>
      <c r="G31" s="3" t="s">
        <v>62</v>
      </c>
      <c r="H31" s="3" t="s">
        <v>83</v>
      </c>
      <c r="I31" s="3" t="s">
        <v>84</v>
      </c>
      <c r="J31" s="3" t="s">
        <v>18</v>
      </c>
      <c r="K31" s="3" t="s">
        <v>85</v>
      </c>
    </row>
    <row r="32" customFormat="false" ht="15" hidden="false" customHeight="true" outlineLevel="0" collapsed="false">
      <c r="A32" s="3" t="n">
        <v>11</v>
      </c>
      <c r="B32" s="3" t="s">
        <v>86</v>
      </c>
      <c r="C32" s="5" t="s">
        <v>47</v>
      </c>
      <c r="D32" s="3" t="s">
        <v>13</v>
      </c>
      <c r="E32" s="3" t="s">
        <v>14</v>
      </c>
      <c r="F32" s="3" t="s">
        <v>14</v>
      </c>
      <c r="G32" s="3" t="s">
        <v>15</v>
      </c>
      <c r="H32" s="3" t="s">
        <v>16</v>
      </c>
      <c r="I32" s="3" t="s">
        <v>87</v>
      </c>
      <c r="J32" s="3" t="s">
        <v>18</v>
      </c>
      <c r="K32" s="3" t="s">
        <v>88</v>
      </c>
    </row>
    <row r="33" customFormat="false" ht="15" hidden="false" customHeight="true" outlineLevel="0" collapsed="false">
      <c r="A33" s="3" t="n">
        <v>11</v>
      </c>
      <c r="B33" s="3" t="s">
        <v>86</v>
      </c>
      <c r="C33" s="5" t="s">
        <v>47</v>
      </c>
      <c r="D33" s="3" t="s">
        <v>20</v>
      </c>
      <c r="E33" s="3" t="s">
        <v>14</v>
      </c>
      <c r="F33" s="3" t="s">
        <v>61</v>
      </c>
      <c r="G33" s="3" t="s">
        <v>62</v>
      </c>
      <c r="H33" s="3" t="s">
        <v>89</v>
      </c>
      <c r="I33" s="3" t="s">
        <v>90</v>
      </c>
      <c r="J33" s="3" t="s">
        <v>29</v>
      </c>
      <c r="K33" s="3" t="s">
        <v>91</v>
      </c>
    </row>
    <row r="34" customFormat="false" ht="15" hidden="false" customHeight="true" outlineLevel="0" collapsed="false">
      <c r="A34" s="3" t="n">
        <v>11</v>
      </c>
      <c r="B34" s="3" t="s">
        <v>86</v>
      </c>
      <c r="C34" s="5" t="s">
        <v>47</v>
      </c>
      <c r="D34" s="3" t="s">
        <v>22</v>
      </c>
      <c r="E34" s="3" t="s">
        <v>14</v>
      </c>
      <c r="F34" s="3" t="s">
        <v>14</v>
      </c>
      <c r="G34" s="3" t="s">
        <v>23</v>
      </c>
      <c r="H34" s="3" t="s">
        <v>72</v>
      </c>
      <c r="I34" s="3" t="s">
        <v>92</v>
      </c>
      <c r="J34" s="3" t="s">
        <v>18</v>
      </c>
      <c r="K34" s="3" t="s">
        <v>93</v>
      </c>
    </row>
    <row r="35" customFormat="false" ht="15" hidden="false" customHeight="true" outlineLevel="0" collapsed="false">
      <c r="A35" s="3" t="n">
        <v>12</v>
      </c>
      <c r="B35" s="3" t="s">
        <v>94</v>
      </c>
      <c r="C35" s="5" t="s">
        <v>47</v>
      </c>
      <c r="D35" s="3" t="s">
        <v>13</v>
      </c>
      <c r="E35" s="3" t="s">
        <v>61</v>
      </c>
      <c r="F35" s="3" t="s">
        <v>61</v>
      </c>
      <c r="G35" s="3" t="s">
        <v>62</v>
      </c>
      <c r="H35" s="3" t="s">
        <v>17</v>
      </c>
      <c r="I35" s="3" t="s">
        <v>95</v>
      </c>
      <c r="J35" s="3" t="s">
        <v>18</v>
      </c>
      <c r="K35" s="3" t="s">
        <v>96</v>
      </c>
    </row>
    <row r="36" customFormat="false" ht="15" hidden="false" customHeight="true" outlineLevel="0" collapsed="false">
      <c r="A36" s="3" t="n">
        <v>12</v>
      </c>
      <c r="B36" s="3" t="s">
        <v>94</v>
      </c>
      <c r="C36" s="5" t="s">
        <v>47</v>
      </c>
      <c r="D36" s="3" t="s">
        <v>20</v>
      </c>
      <c r="E36" s="3" t="s">
        <v>61</v>
      </c>
      <c r="F36" s="3" t="s">
        <v>61</v>
      </c>
      <c r="G36" s="3" t="s">
        <v>62</v>
      </c>
      <c r="H36" s="3" t="s">
        <v>17</v>
      </c>
      <c r="I36" s="3" t="s">
        <v>97</v>
      </c>
      <c r="J36" s="3" t="s">
        <v>18</v>
      </c>
      <c r="K36" s="3" t="s">
        <v>98</v>
      </c>
    </row>
    <row r="37" customFormat="false" ht="15" hidden="false" customHeight="true" outlineLevel="0" collapsed="false">
      <c r="A37" s="3" t="n">
        <v>12</v>
      </c>
      <c r="B37" s="3" t="s">
        <v>94</v>
      </c>
      <c r="C37" s="5" t="s">
        <v>47</v>
      </c>
      <c r="D37" s="3" t="s">
        <v>22</v>
      </c>
      <c r="E37" s="3" t="s">
        <v>14</v>
      </c>
      <c r="F37" s="3" t="s">
        <v>14</v>
      </c>
      <c r="G37" s="3" t="s">
        <v>23</v>
      </c>
      <c r="H37" s="3" t="s">
        <v>72</v>
      </c>
      <c r="I37" s="3" t="s">
        <v>95</v>
      </c>
      <c r="J37" s="3" t="s">
        <v>18</v>
      </c>
      <c r="K37" s="3" t="s">
        <v>99</v>
      </c>
    </row>
    <row r="38" customFormat="false" ht="15" hidden="false" customHeight="true" outlineLevel="0" collapsed="false">
      <c r="A38" s="3" t="n">
        <v>13</v>
      </c>
      <c r="B38" s="3" t="s">
        <v>100</v>
      </c>
      <c r="C38" s="5" t="s">
        <v>47</v>
      </c>
      <c r="D38" s="3" t="s">
        <v>13</v>
      </c>
      <c r="E38" s="3" t="s">
        <v>61</v>
      </c>
      <c r="F38" s="3" t="s">
        <v>61</v>
      </c>
      <c r="G38" s="3" t="s">
        <v>62</v>
      </c>
      <c r="H38" s="3" t="s">
        <v>17</v>
      </c>
      <c r="I38" s="3" t="s">
        <v>26</v>
      </c>
      <c r="J38" s="3" t="s">
        <v>18</v>
      </c>
      <c r="K38" s="3" t="s">
        <v>101</v>
      </c>
    </row>
    <row r="39" customFormat="false" ht="23.25" hidden="false" customHeight="true" outlineLevel="0" collapsed="false">
      <c r="A39" s="3" t="n">
        <v>13</v>
      </c>
      <c r="B39" s="3" t="s">
        <v>100</v>
      </c>
      <c r="C39" s="5" t="s">
        <v>47</v>
      </c>
      <c r="D39" s="3" t="s">
        <v>20</v>
      </c>
      <c r="E39" s="3" t="s">
        <v>14</v>
      </c>
      <c r="F39" s="3" t="s">
        <v>61</v>
      </c>
      <c r="G39" s="3" t="s">
        <v>62</v>
      </c>
      <c r="H39" s="3" t="s">
        <v>102</v>
      </c>
      <c r="I39" s="3" t="s">
        <v>103</v>
      </c>
      <c r="J39" s="3" t="s">
        <v>18</v>
      </c>
      <c r="K39" s="3" t="s">
        <v>104</v>
      </c>
    </row>
    <row r="40" customFormat="false" ht="15" hidden="false" customHeight="true" outlineLevel="0" collapsed="false">
      <c r="A40" s="3" t="n">
        <v>13</v>
      </c>
      <c r="B40" s="3" t="s">
        <v>100</v>
      </c>
      <c r="C40" s="5" t="s">
        <v>47</v>
      </c>
      <c r="D40" s="3" t="s">
        <v>22</v>
      </c>
      <c r="E40" s="3" t="s">
        <v>61</v>
      </c>
      <c r="F40" s="3" t="s">
        <v>61</v>
      </c>
      <c r="G40" s="3" t="s">
        <v>62</v>
      </c>
      <c r="H40" s="3" t="s">
        <v>17</v>
      </c>
      <c r="I40" s="3" t="s">
        <v>103</v>
      </c>
      <c r="J40" s="3" t="s">
        <v>18</v>
      </c>
      <c r="K40" s="3" t="s">
        <v>105</v>
      </c>
    </row>
    <row r="41" customFormat="false" ht="15" hidden="false" customHeight="true" outlineLevel="0" collapsed="false">
      <c r="A41" s="3" t="n">
        <v>14</v>
      </c>
      <c r="B41" s="3" t="s">
        <v>106</v>
      </c>
      <c r="C41" s="5" t="s">
        <v>47</v>
      </c>
      <c r="D41" s="3" t="s">
        <v>13</v>
      </c>
      <c r="E41" s="3" t="s">
        <v>61</v>
      </c>
      <c r="F41" s="3" t="s">
        <v>61</v>
      </c>
      <c r="G41" s="3" t="s">
        <v>62</v>
      </c>
      <c r="H41" s="3" t="s">
        <v>17</v>
      </c>
      <c r="I41" s="3" t="s">
        <v>26</v>
      </c>
      <c r="J41" s="3" t="s">
        <v>18</v>
      </c>
      <c r="K41" s="3" t="s">
        <v>107</v>
      </c>
    </row>
    <row r="42" customFormat="false" ht="15" hidden="false" customHeight="true" outlineLevel="0" collapsed="false">
      <c r="A42" s="3" t="n">
        <v>14</v>
      </c>
      <c r="B42" s="3" t="s">
        <v>106</v>
      </c>
      <c r="C42" s="5" t="s">
        <v>47</v>
      </c>
      <c r="D42" s="3" t="s">
        <v>20</v>
      </c>
      <c r="E42" s="3" t="s">
        <v>14</v>
      </c>
      <c r="F42" s="3" t="s">
        <v>61</v>
      </c>
      <c r="G42" s="3" t="s">
        <v>62</v>
      </c>
      <c r="H42" s="3" t="s">
        <v>89</v>
      </c>
      <c r="I42" s="3" t="s">
        <v>108</v>
      </c>
      <c r="J42" s="3" t="s">
        <v>29</v>
      </c>
      <c r="K42" s="3" t="s">
        <v>109</v>
      </c>
    </row>
    <row r="43" customFormat="false" ht="15" hidden="false" customHeight="true" outlineLevel="0" collapsed="false">
      <c r="A43" s="3" t="n">
        <v>14</v>
      </c>
      <c r="B43" s="3" t="s">
        <v>106</v>
      </c>
      <c r="C43" s="5" t="s">
        <v>47</v>
      </c>
      <c r="D43" s="3" t="s">
        <v>22</v>
      </c>
      <c r="E43" s="3" t="s">
        <v>61</v>
      </c>
      <c r="F43" s="3" t="s">
        <v>61</v>
      </c>
      <c r="G43" s="3" t="s">
        <v>62</v>
      </c>
      <c r="H43" s="3" t="s">
        <v>17</v>
      </c>
      <c r="I43" s="3" t="s">
        <v>110</v>
      </c>
      <c r="J43" s="3" t="s">
        <v>18</v>
      </c>
      <c r="K43" s="3" t="s">
        <v>111</v>
      </c>
    </row>
    <row r="44" customFormat="false" ht="15" hidden="false" customHeight="true" outlineLevel="0" collapsed="false">
      <c r="A44" s="3" t="n">
        <v>15</v>
      </c>
      <c r="B44" s="3" t="s">
        <v>112</v>
      </c>
      <c r="C44" s="5" t="s">
        <v>47</v>
      </c>
      <c r="D44" s="3" t="s">
        <v>13</v>
      </c>
      <c r="E44" s="3" t="s">
        <v>14</v>
      </c>
      <c r="F44" s="3" t="s">
        <v>14</v>
      </c>
      <c r="G44" s="3" t="s">
        <v>23</v>
      </c>
      <c r="H44" s="3" t="s">
        <v>72</v>
      </c>
      <c r="I44" s="3" t="s">
        <v>84</v>
      </c>
      <c r="J44" s="3" t="s">
        <v>18</v>
      </c>
      <c r="K44" s="3" t="s">
        <v>113</v>
      </c>
    </row>
    <row r="45" customFormat="false" ht="15" hidden="false" customHeight="true" outlineLevel="0" collapsed="false">
      <c r="A45" s="3" t="n">
        <v>15</v>
      </c>
      <c r="B45" s="3" t="s">
        <v>112</v>
      </c>
      <c r="C45" s="5" t="s">
        <v>47</v>
      </c>
      <c r="D45" s="3" t="s">
        <v>20</v>
      </c>
      <c r="E45" s="3" t="s">
        <v>14</v>
      </c>
      <c r="F45" s="3" t="s">
        <v>14</v>
      </c>
      <c r="G45" s="3" t="s">
        <v>15</v>
      </c>
      <c r="H45" s="3" t="s">
        <v>16</v>
      </c>
      <c r="I45" s="3" t="s">
        <v>114</v>
      </c>
      <c r="J45" s="3" t="s">
        <v>18</v>
      </c>
      <c r="K45" s="3" t="s">
        <v>115</v>
      </c>
    </row>
    <row r="46" customFormat="false" ht="15" hidden="false" customHeight="true" outlineLevel="0" collapsed="false">
      <c r="A46" s="3" t="n">
        <v>15</v>
      </c>
      <c r="B46" s="3" t="s">
        <v>112</v>
      </c>
      <c r="C46" s="5" t="s">
        <v>47</v>
      </c>
      <c r="D46" s="3" t="s">
        <v>22</v>
      </c>
      <c r="E46" s="3" t="s">
        <v>14</v>
      </c>
      <c r="F46" s="3" t="s">
        <v>61</v>
      </c>
      <c r="G46" s="3" t="s">
        <v>62</v>
      </c>
      <c r="H46" s="3" t="s">
        <v>68</v>
      </c>
      <c r="I46" s="3" t="s">
        <v>84</v>
      </c>
      <c r="J46" s="3" t="s">
        <v>18</v>
      </c>
      <c r="K46" s="3" t="s">
        <v>116</v>
      </c>
    </row>
    <row r="47" customFormat="false" ht="23.25" hidden="false" customHeight="true" outlineLevel="0" collapsed="false">
      <c r="A47" s="3" t="n">
        <v>16</v>
      </c>
      <c r="B47" s="3" t="s">
        <v>117</v>
      </c>
      <c r="C47" s="6" t="s">
        <v>118</v>
      </c>
      <c r="D47" s="3" t="s">
        <v>13</v>
      </c>
      <c r="E47" s="3" t="s">
        <v>61</v>
      </c>
      <c r="F47" s="3" t="s">
        <v>61</v>
      </c>
      <c r="G47" s="3" t="s">
        <v>62</v>
      </c>
      <c r="H47" s="3" t="s">
        <v>17</v>
      </c>
      <c r="I47" s="3" t="s">
        <v>119</v>
      </c>
      <c r="J47" s="3" t="s">
        <v>18</v>
      </c>
      <c r="K47" s="3" t="s">
        <v>120</v>
      </c>
    </row>
    <row r="48" customFormat="false" ht="34.5" hidden="false" customHeight="true" outlineLevel="0" collapsed="false">
      <c r="A48" s="3" t="n">
        <v>16</v>
      </c>
      <c r="B48" s="3" t="s">
        <v>117</v>
      </c>
      <c r="C48" s="6" t="s">
        <v>118</v>
      </c>
      <c r="D48" s="3" t="s">
        <v>20</v>
      </c>
      <c r="E48" s="3" t="s">
        <v>61</v>
      </c>
      <c r="F48" s="3" t="s">
        <v>61</v>
      </c>
      <c r="G48" s="3" t="s">
        <v>62</v>
      </c>
      <c r="H48" s="3" t="s">
        <v>17</v>
      </c>
      <c r="I48" s="3" t="s">
        <v>121</v>
      </c>
      <c r="J48" s="3" t="s">
        <v>18</v>
      </c>
      <c r="K48" s="3" t="s">
        <v>122</v>
      </c>
    </row>
    <row r="49" customFormat="false" ht="15" hidden="false" customHeight="true" outlineLevel="0" collapsed="false">
      <c r="A49" s="3" t="n">
        <v>16</v>
      </c>
      <c r="B49" s="3" t="s">
        <v>117</v>
      </c>
      <c r="C49" s="6" t="s">
        <v>118</v>
      </c>
      <c r="D49" s="3" t="s">
        <v>22</v>
      </c>
      <c r="E49" s="3" t="s">
        <v>61</v>
      </c>
      <c r="F49" s="3" t="s">
        <v>61</v>
      </c>
      <c r="G49" s="3" t="s">
        <v>62</v>
      </c>
      <c r="H49" s="3" t="s">
        <v>17</v>
      </c>
      <c r="I49" s="3" t="s">
        <v>119</v>
      </c>
      <c r="J49" s="3" t="s">
        <v>18</v>
      </c>
      <c r="K49" s="3" t="s">
        <v>123</v>
      </c>
    </row>
    <row r="50" customFormat="false" ht="15" hidden="false" customHeight="true" outlineLevel="0" collapsed="false">
      <c r="A50" s="3" t="n">
        <v>17</v>
      </c>
      <c r="B50" s="3" t="s">
        <v>124</v>
      </c>
      <c r="C50" s="6" t="s">
        <v>118</v>
      </c>
      <c r="D50" s="3" t="s">
        <v>13</v>
      </c>
      <c r="E50" s="3" t="s">
        <v>14</v>
      </c>
      <c r="F50" s="3" t="s">
        <v>14</v>
      </c>
      <c r="G50" s="3" t="s">
        <v>15</v>
      </c>
      <c r="H50" s="3" t="s">
        <v>16</v>
      </c>
      <c r="I50" s="3" t="s">
        <v>26</v>
      </c>
      <c r="J50" s="3" t="s">
        <v>18</v>
      </c>
      <c r="K50" s="3" t="s">
        <v>125</v>
      </c>
    </row>
    <row r="51" customFormat="false" ht="15" hidden="false" customHeight="true" outlineLevel="0" collapsed="false">
      <c r="A51" s="3" t="n">
        <v>17</v>
      </c>
      <c r="B51" s="3" t="s">
        <v>124</v>
      </c>
      <c r="C51" s="6" t="s">
        <v>118</v>
      </c>
      <c r="D51" s="3" t="s">
        <v>20</v>
      </c>
      <c r="E51" s="3" t="s">
        <v>61</v>
      </c>
      <c r="F51" s="3" t="s">
        <v>61</v>
      </c>
      <c r="G51" s="3" t="s">
        <v>62</v>
      </c>
      <c r="H51" s="3" t="s">
        <v>17</v>
      </c>
      <c r="I51" s="3" t="s">
        <v>126</v>
      </c>
      <c r="J51" s="3" t="s">
        <v>29</v>
      </c>
      <c r="K51" s="3" t="s">
        <v>127</v>
      </c>
    </row>
    <row r="52" customFormat="false" ht="15" hidden="false" customHeight="true" outlineLevel="0" collapsed="false">
      <c r="A52" s="3" t="n">
        <v>17</v>
      </c>
      <c r="B52" s="3" t="s">
        <v>124</v>
      </c>
      <c r="C52" s="6" t="s">
        <v>118</v>
      </c>
      <c r="D52" s="3" t="s">
        <v>22</v>
      </c>
      <c r="E52" s="3" t="s">
        <v>61</v>
      </c>
      <c r="F52" s="3" t="s">
        <v>61</v>
      </c>
      <c r="G52" s="3" t="s">
        <v>62</v>
      </c>
      <c r="H52" s="3" t="s">
        <v>17</v>
      </c>
      <c r="I52" s="3" t="s">
        <v>26</v>
      </c>
      <c r="J52" s="3" t="s">
        <v>18</v>
      </c>
      <c r="K52" s="3" t="s">
        <v>128</v>
      </c>
    </row>
    <row r="53" customFormat="false" ht="15" hidden="false" customHeight="true" outlineLevel="0" collapsed="false">
      <c r="A53" s="3" t="n">
        <v>18</v>
      </c>
      <c r="B53" s="3" t="s">
        <v>129</v>
      </c>
      <c r="C53" s="6" t="s">
        <v>118</v>
      </c>
      <c r="D53" s="3" t="s">
        <v>13</v>
      </c>
      <c r="E53" s="3" t="s">
        <v>14</v>
      </c>
      <c r="F53" s="3" t="s">
        <v>14</v>
      </c>
      <c r="G53" s="3" t="s">
        <v>15</v>
      </c>
      <c r="H53" s="3" t="s">
        <v>54</v>
      </c>
      <c r="I53" s="3" t="s">
        <v>48</v>
      </c>
      <c r="J53" s="3" t="s">
        <v>18</v>
      </c>
      <c r="K53" s="3" t="s">
        <v>130</v>
      </c>
    </row>
    <row r="54" customFormat="false" ht="15" hidden="false" customHeight="true" outlineLevel="0" collapsed="false">
      <c r="A54" s="3" t="n">
        <v>18</v>
      </c>
      <c r="B54" s="3" t="s">
        <v>129</v>
      </c>
      <c r="C54" s="6" t="s">
        <v>118</v>
      </c>
      <c r="D54" s="3" t="s">
        <v>20</v>
      </c>
      <c r="E54" s="3" t="s">
        <v>61</v>
      </c>
      <c r="F54" s="3" t="s">
        <v>61</v>
      </c>
      <c r="G54" s="3" t="s">
        <v>62</v>
      </c>
      <c r="H54" s="3" t="s">
        <v>17</v>
      </c>
      <c r="I54" s="3" t="s">
        <v>131</v>
      </c>
      <c r="J54" s="3" t="s">
        <v>29</v>
      </c>
      <c r="K54" s="3" t="s">
        <v>132</v>
      </c>
    </row>
    <row r="55" customFormat="false" ht="15" hidden="false" customHeight="true" outlineLevel="0" collapsed="false">
      <c r="A55" s="3" t="n">
        <v>18</v>
      </c>
      <c r="B55" s="3" t="s">
        <v>129</v>
      </c>
      <c r="C55" s="6" t="s">
        <v>118</v>
      </c>
      <c r="D55" s="3" t="s">
        <v>22</v>
      </c>
      <c r="E55" s="3" t="s">
        <v>61</v>
      </c>
      <c r="F55" s="3" t="s">
        <v>61</v>
      </c>
      <c r="G55" s="3" t="s">
        <v>62</v>
      </c>
      <c r="H55" s="3" t="s">
        <v>17</v>
      </c>
      <c r="I55" s="3" t="s">
        <v>48</v>
      </c>
      <c r="J55" s="3" t="s">
        <v>18</v>
      </c>
      <c r="K55" s="3" t="s">
        <v>133</v>
      </c>
    </row>
    <row r="56" customFormat="false" ht="15" hidden="false" customHeight="true" outlineLevel="0" collapsed="false">
      <c r="A56" s="3" t="n">
        <v>19</v>
      </c>
      <c r="B56" s="3" t="s">
        <v>134</v>
      </c>
      <c r="C56" s="6" t="s">
        <v>118</v>
      </c>
      <c r="D56" s="3" t="s">
        <v>13</v>
      </c>
      <c r="E56" s="3" t="s">
        <v>61</v>
      </c>
      <c r="F56" s="3" t="s">
        <v>61</v>
      </c>
      <c r="G56" s="3" t="s">
        <v>62</v>
      </c>
      <c r="H56" s="3" t="s">
        <v>17</v>
      </c>
      <c r="I56" s="3" t="s">
        <v>135</v>
      </c>
      <c r="J56" s="3" t="s">
        <v>18</v>
      </c>
      <c r="K56" s="3" t="s">
        <v>136</v>
      </c>
    </row>
    <row r="57" customFormat="false" ht="15" hidden="false" customHeight="true" outlineLevel="0" collapsed="false">
      <c r="A57" s="3" t="n">
        <v>19</v>
      </c>
      <c r="B57" s="3" t="s">
        <v>134</v>
      </c>
      <c r="C57" s="6" t="s">
        <v>118</v>
      </c>
      <c r="D57" s="3" t="s">
        <v>20</v>
      </c>
      <c r="E57" s="3" t="s">
        <v>61</v>
      </c>
      <c r="F57" s="3" t="s">
        <v>61</v>
      </c>
      <c r="G57" s="3" t="s">
        <v>62</v>
      </c>
      <c r="H57" s="3" t="s">
        <v>17</v>
      </c>
      <c r="I57" s="3" t="s">
        <v>137</v>
      </c>
      <c r="J57" s="3" t="s">
        <v>29</v>
      </c>
      <c r="K57" s="3" t="s">
        <v>132</v>
      </c>
    </row>
    <row r="58" customFormat="false" ht="15" hidden="false" customHeight="true" outlineLevel="0" collapsed="false">
      <c r="A58" s="3" t="n">
        <v>19</v>
      </c>
      <c r="B58" s="3" t="s">
        <v>134</v>
      </c>
      <c r="C58" s="6" t="s">
        <v>118</v>
      </c>
      <c r="D58" s="3" t="s">
        <v>22</v>
      </c>
      <c r="E58" s="3" t="s">
        <v>61</v>
      </c>
      <c r="F58" s="3" t="s">
        <v>61</v>
      </c>
      <c r="G58" s="3" t="s">
        <v>62</v>
      </c>
      <c r="H58" s="3" t="s">
        <v>17</v>
      </c>
      <c r="I58" s="3" t="s">
        <v>26</v>
      </c>
      <c r="J58" s="3" t="s">
        <v>18</v>
      </c>
      <c r="K58" s="3" t="s">
        <v>138</v>
      </c>
    </row>
    <row r="59" customFormat="false" ht="15" hidden="false" customHeight="true" outlineLevel="0" collapsed="false">
      <c r="A59" s="3" t="n">
        <v>20</v>
      </c>
      <c r="B59" s="3" t="s">
        <v>139</v>
      </c>
      <c r="C59" s="6" t="s">
        <v>118</v>
      </c>
      <c r="D59" s="3" t="s">
        <v>13</v>
      </c>
      <c r="E59" s="3" t="s">
        <v>14</v>
      </c>
      <c r="F59" s="3" t="s">
        <v>14</v>
      </c>
      <c r="G59" s="3" t="s">
        <v>15</v>
      </c>
      <c r="H59" s="3" t="s">
        <v>72</v>
      </c>
      <c r="I59" s="3" t="s">
        <v>26</v>
      </c>
      <c r="J59" s="3" t="s">
        <v>18</v>
      </c>
      <c r="K59" s="3" t="s">
        <v>140</v>
      </c>
    </row>
    <row r="60" customFormat="false" ht="15" hidden="false" customHeight="true" outlineLevel="0" collapsed="false">
      <c r="A60" s="3" t="n">
        <v>20</v>
      </c>
      <c r="B60" s="3" t="s">
        <v>139</v>
      </c>
      <c r="C60" s="6" t="s">
        <v>118</v>
      </c>
      <c r="D60" s="3" t="s">
        <v>20</v>
      </c>
      <c r="E60" s="3" t="s">
        <v>61</v>
      </c>
      <c r="F60" s="3" t="s">
        <v>61</v>
      </c>
      <c r="G60" s="3" t="s">
        <v>62</v>
      </c>
      <c r="H60" s="3" t="s">
        <v>17</v>
      </c>
      <c r="I60" s="3" t="s">
        <v>141</v>
      </c>
      <c r="J60" s="3" t="s">
        <v>29</v>
      </c>
      <c r="K60" s="3" t="s">
        <v>132</v>
      </c>
    </row>
    <row r="61" customFormat="false" ht="15" hidden="false" customHeight="true" outlineLevel="0" collapsed="false">
      <c r="A61" s="3" t="n">
        <v>20</v>
      </c>
      <c r="B61" s="3" t="s">
        <v>139</v>
      </c>
      <c r="C61" s="6" t="s">
        <v>118</v>
      </c>
      <c r="D61" s="3" t="s">
        <v>22</v>
      </c>
      <c r="E61" s="3" t="s">
        <v>14</v>
      </c>
      <c r="F61" s="3" t="s">
        <v>14</v>
      </c>
      <c r="G61" s="3" t="s">
        <v>23</v>
      </c>
      <c r="H61" s="3" t="s">
        <v>54</v>
      </c>
      <c r="I61" s="3" t="s">
        <v>84</v>
      </c>
      <c r="J61" s="3" t="s">
        <v>18</v>
      </c>
      <c r="K61" s="3" t="s">
        <v>142</v>
      </c>
    </row>
    <row r="62" customFormat="false" ht="15" hidden="false" customHeight="true" outlineLevel="0" collapsed="false">
      <c r="A62" s="3" t="n">
        <v>21</v>
      </c>
      <c r="B62" s="3" t="s">
        <v>143</v>
      </c>
      <c r="C62" s="6" t="s">
        <v>118</v>
      </c>
      <c r="D62" s="3" t="s">
        <v>13</v>
      </c>
      <c r="E62" s="3" t="s">
        <v>14</v>
      </c>
      <c r="F62" s="3" t="s">
        <v>14</v>
      </c>
      <c r="G62" s="3" t="s">
        <v>15</v>
      </c>
      <c r="H62" s="3" t="s">
        <v>68</v>
      </c>
      <c r="I62" s="3" t="s">
        <v>76</v>
      </c>
      <c r="J62" s="3" t="s">
        <v>18</v>
      </c>
      <c r="K62" s="3" t="s">
        <v>144</v>
      </c>
    </row>
    <row r="63" customFormat="false" ht="15" hidden="false" customHeight="true" outlineLevel="0" collapsed="false">
      <c r="A63" s="3" t="n">
        <v>21</v>
      </c>
      <c r="B63" s="3" t="s">
        <v>143</v>
      </c>
      <c r="C63" s="6" t="s">
        <v>118</v>
      </c>
      <c r="D63" s="3" t="s">
        <v>20</v>
      </c>
      <c r="E63" s="3" t="s">
        <v>61</v>
      </c>
      <c r="F63" s="3" t="s">
        <v>61</v>
      </c>
      <c r="G63" s="3" t="s">
        <v>62</v>
      </c>
      <c r="H63" s="3" t="s">
        <v>17</v>
      </c>
      <c r="I63" s="3" t="s">
        <v>145</v>
      </c>
      <c r="J63" s="3" t="s">
        <v>29</v>
      </c>
      <c r="K63" s="3" t="s">
        <v>132</v>
      </c>
    </row>
    <row r="64" customFormat="false" ht="15" hidden="false" customHeight="true" outlineLevel="0" collapsed="false">
      <c r="A64" s="3" t="n">
        <v>21</v>
      </c>
      <c r="B64" s="3" t="s">
        <v>143</v>
      </c>
      <c r="C64" s="6" t="s">
        <v>118</v>
      </c>
      <c r="D64" s="3" t="s">
        <v>22</v>
      </c>
      <c r="E64" s="3" t="s">
        <v>14</v>
      </c>
      <c r="F64" s="3" t="s">
        <v>14</v>
      </c>
      <c r="G64" s="3" t="s">
        <v>23</v>
      </c>
      <c r="H64" s="3" t="s">
        <v>72</v>
      </c>
      <c r="I64" s="3" t="s">
        <v>76</v>
      </c>
      <c r="J64" s="3" t="s">
        <v>18</v>
      </c>
      <c r="K64" s="3" t="s">
        <v>146</v>
      </c>
    </row>
    <row r="65" customFormat="false" ht="15" hidden="false" customHeight="true" outlineLevel="0" collapsed="false">
      <c r="A65" s="3" t="n">
        <v>22</v>
      </c>
      <c r="B65" s="3" t="s">
        <v>147</v>
      </c>
      <c r="C65" s="6" t="s">
        <v>118</v>
      </c>
      <c r="D65" s="3" t="s">
        <v>13</v>
      </c>
      <c r="E65" s="3" t="s">
        <v>14</v>
      </c>
      <c r="F65" s="3" t="s">
        <v>14</v>
      </c>
      <c r="G65" s="3" t="s">
        <v>15</v>
      </c>
      <c r="H65" s="3" t="s">
        <v>68</v>
      </c>
      <c r="I65" s="3" t="s">
        <v>95</v>
      </c>
      <c r="J65" s="3" t="s">
        <v>18</v>
      </c>
      <c r="K65" s="3" t="s">
        <v>148</v>
      </c>
    </row>
    <row r="66" customFormat="false" ht="15" hidden="false" customHeight="true" outlineLevel="0" collapsed="false">
      <c r="A66" s="3" t="n">
        <v>22</v>
      </c>
      <c r="B66" s="3" t="s">
        <v>147</v>
      </c>
      <c r="C66" s="6" t="s">
        <v>118</v>
      </c>
      <c r="D66" s="3" t="s">
        <v>20</v>
      </c>
      <c r="E66" s="3" t="s">
        <v>61</v>
      </c>
      <c r="F66" s="3" t="s">
        <v>61</v>
      </c>
      <c r="G66" s="3" t="s">
        <v>62</v>
      </c>
      <c r="H66" s="3" t="s">
        <v>17</v>
      </c>
      <c r="I66" s="3" t="s">
        <v>149</v>
      </c>
      <c r="J66" s="3" t="s">
        <v>29</v>
      </c>
      <c r="K66" s="3" t="s">
        <v>132</v>
      </c>
    </row>
    <row r="67" customFormat="false" ht="15" hidden="false" customHeight="true" outlineLevel="0" collapsed="false">
      <c r="A67" s="3" t="n">
        <v>22</v>
      </c>
      <c r="B67" s="3" t="s">
        <v>147</v>
      </c>
      <c r="C67" s="6" t="s">
        <v>118</v>
      </c>
      <c r="D67" s="3" t="s">
        <v>22</v>
      </c>
      <c r="E67" s="3" t="s">
        <v>14</v>
      </c>
      <c r="F67" s="3" t="s">
        <v>14</v>
      </c>
      <c r="G67" s="3" t="s">
        <v>23</v>
      </c>
      <c r="H67" s="3" t="s">
        <v>72</v>
      </c>
      <c r="I67" s="3" t="s">
        <v>26</v>
      </c>
      <c r="J67" s="3" t="s">
        <v>18</v>
      </c>
      <c r="K67" s="3" t="s">
        <v>150</v>
      </c>
    </row>
    <row r="68" customFormat="false" ht="15" hidden="false" customHeight="true" outlineLevel="0" collapsed="false">
      <c r="A68" s="3" t="n">
        <v>23</v>
      </c>
      <c r="B68" s="3" t="s">
        <v>151</v>
      </c>
      <c r="C68" s="6" t="s">
        <v>118</v>
      </c>
      <c r="D68" s="3" t="s">
        <v>13</v>
      </c>
      <c r="E68" s="3" t="s">
        <v>61</v>
      </c>
      <c r="F68" s="3" t="s">
        <v>61</v>
      </c>
      <c r="G68" s="3" t="s">
        <v>62</v>
      </c>
      <c r="H68" s="3" t="s">
        <v>17</v>
      </c>
      <c r="I68" s="3" t="s">
        <v>152</v>
      </c>
      <c r="J68" s="3" t="s">
        <v>18</v>
      </c>
      <c r="K68" s="3" t="s">
        <v>153</v>
      </c>
    </row>
    <row r="69" customFormat="false" ht="15" hidden="false" customHeight="true" outlineLevel="0" collapsed="false">
      <c r="A69" s="3" t="n">
        <v>23</v>
      </c>
      <c r="B69" s="3" t="s">
        <v>151</v>
      </c>
      <c r="C69" s="6" t="s">
        <v>118</v>
      </c>
      <c r="D69" s="3" t="s">
        <v>20</v>
      </c>
      <c r="E69" s="3" t="s">
        <v>61</v>
      </c>
      <c r="F69" s="3" t="s">
        <v>61</v>
      </c>
      <c r="G69" s="3" t="s">
        <v>62</v>
      </c>
      <c r="H69" s="3" t="s">
        <v>17</v>
      </c>
      <c r="I69" s="3" t="s">
        <v>154</v>
      </c>
      <c r="J69" s="3" t="s">
        <v>29</v>
      </c>
      <c r="K69" s="3" t="s">
        <v>132</v>
      </c>
    </row>
    <row r="70" customFormat="false" ht="15" hidden="false" customHeight="true" outlineLevel="0" collapsed="false">
      <c r="A70" s="3" t="n">
        <v>23</v>
      </c>
      <c r="B70" s="3" t="s">
        <v>151</v>
      </c>
      <c r="C70" s="6" t="s">
        <v>118</v>
      </c>
      <c r="D70" s="3" t="s">
        <v>22</v>
      </c>
      <c r="E70" s="3" t="s">
        <v>61</v>
      </c>
      <c r="F70" s="3" t="s">
        <v>61</v>
      </c>
      <c r="G70" s="3" t="s">
        <v>62</v>
      </c>
      <c r="H70" s="3" t="s">
        <v>17</v>
      </c>
      <c r="I70" s="3" t="s">
        <v>48</v>
      </c>
      <c r="J70" s="3" t="s">
        <v>18</v>
      </c>
      <c r="K70" s="3" t="s">
        <v>155</v>
      </c>
    </row>
    <row r="71" customFormat="false" ht="15" hidden="false" customHeight="true" outlineLevel="0" collapsed="false">
      <c r="A71" s="3" t="n">
        <v>24</v>
      </c>
      <c r="B71" s="3" t="s">
        <v>156</v>
      </c>
      <c r="C71" s="6" t="s">
        <v>118</v>
      </c>
      <c r="D71" s="3" t="s">
        <v>13</v>
      </c>
      <c r="E71" s="3" t="s">
        <v>61</v>
      </c>
      <c r="F71" s="3" t="s">
        <v>61</v>
      </c>
      <c r="G71" s="3" t="s">
        <v>62</v>
      </c>
      <c r="H71" s="3" t="s">
        <v>17</v>
      </c>
      <c r="I71" s="3" t="s">
        <v>157</v>
      </c>
      <c r="J71" s="3" t="s">
        <v>18</v>
      </c>
      <c r="K71" s="3" t="s">
        <v>158</v>
      </c>
    </row>
    <row r="72" customFormat="false" ht="15" hidden="false" customHeight="true" outlineLevel="0" collapsed="false">
      <c r="A72" s="3" t="n">
        <v>24</v>
      </c>
      <c r="B72" s="3" t="s">
        <v>156</v>
      </c>
      <c r="C72" s="6" t="s">
        <v>118</v>
      </c>
      <c r="D72" s="3" t="s">
        <v>20</v>
      </c>
      <c r="E72" s="3" t="s">
        <v>61</v>
      </c>
      <c r="F72" s="3" t="s">
        <v>61</v>
      </c>
      <c r="G72" s="3" t="s">
        <v>62</v>
      </c>
      <c r="H72" s="3" t="s">
        <v>17</v>
      </c>
      <c r="I72" s="3" t="s">
        <v>159</v>
      </c>
      <c r="J72" s="3" t="s">
        <v>29</v>
      </c>
      <c r="K72" s="3" t="s">
        <v>132</v>
      </c>
    </row>
    <row r="73" customFormat="false" ht="15" hidden="false" customHeight="true" outlineLevel="0" collapsed="false">
      <c r="A73" s="3" t="n">
        <v>24</v>
      </c>
      <c r="B73" s="3" t="s">
        <v>156</v>
      </c>
      <c r="C73" s="6" t="s">
        <v>118</v>
      </c>
      <c r="D73" s="3" t="s">
        <v>22</v>
      </c>
      <c r="E73" s="3" t="s">
        <v>61</v>
      </c>
      <c r="F73" s="3" t="s">
        <v>61</v>
      </c>
      <c r="G73" s="3" t="s">
        <v>62</v>
      </c>
      <c r="H73" s="3" t="s">
        <v>17</v>
      </c>
      <c r="I73" s="3" t="s">
        <v>76</v>
      </c>
      <c r="J73" s="3" t="s">
        <v>18</v>
      </c>
      <c r="K73" s="3" t="s">
        <v>160</v>
      </c>
    </row>
    <row r="74" customFormat="false" ht="15" hidden="false" customHeight="true" outlineLevel="0" collapsed="false">
      <c r="A74" s="3" t="n">
        <v>25</v>
      </c>
      <c r="B74" s="3" t="s">
        <v>161</v>
      </c>
      <c r="C74" s="6" t="s">
        <v>118</v>
      </c>
      <c r="D74" s="3" t="s">
        <v>13</v>
      </c>
      <c r="E74" s="3" t="s">
        <v>61</v>
      </c>
      <c r="F74" s="3" t="s">
        <v>61</v>
      </c>
      <c r="G74" s="3" t="s">
        <v>62</v>
      </c>
      <c r="H74" s="3" t="s">
        <v>17</v>
      </c>
      <c r="I74" s="3" t="s">
        <v>79</v>
      </c>
      <c r="J74" s="3" t="s">
        <v>18</v>
      </c>
      <c r="K74" s="3" t="s">
        <v>162</v>
      </c>
    </row>
    <row r="75" customFormat="false" ht="15" hidden="false" customHeight="true" outlineLevel="0" collapsed="false">
      <c r="A75" s="3" t="n">
        <v>25</v>
      </c>
      <c r="B75" s="3" t="s">
        <v>161</v>
      </c>
      <c r="C75" s="6" t="s">
        <v>118</v>
      </c>
      <c r="D75" s="3" t="s">
        <v>20</v>
      </c>
      <c r="E75" s="3" t="s">
        <v>61</v>
      </c>
      <c r="F75" s="3" t="s">
        <v>61</v>
      </c>
      <c r="G75" s="3" t="s">
        <v>62</v>
      </c>
      <c r="H75" s="3" t="s">
        <v>17</v>
      </c>
      <c r="I75" s="3" t="s">
        <v>163</v>
      </c>
      <c r="J75" s="3" t="s">
        <v>29</v>
      </c>
      <c r="K75" s="3" t="s">
        <v>132</v>
      </c>
    </row>
    <row r="76" customFormat="false" ht="15" hidden="false" customHeight="true" outlineLevel="0" collapsed="false">
      <c r="A76" s="3" t="n">
        <v>25</v>
      </c>
      <c r="B76" s="3" t="s">
        <v>161</v>
      </c>
      <c r="C76" s="6" t="s">
        <v>118</v>
      </c>
      <c r="D76" s="3" t="s">
        <v>22</v>
      </c>
      <c r="E76" s="3" t="s">
        <v>14</v>
      </c>
      <c r="F76" s="3" t="s">
        <v>14</v>
      </c>
      <c r="G76" s="3" t="s">
        <v>23</v>
      </c>
      <c r="H76" s="3" t="s">
        <v>54</v>
      </c>
      <c r="I76" s="3" t="s">
        <v>110</v>
      </c>
      <c r="J76" s="3" t="s">
        <v>18</v>
      </c>
      <c r="K76" s="3" t="s">
        <v>164</v>
      </c>
    </row>
    <row r="77" customFormat="false" ht="15" hidden="false" customHeight="true" outlineLevel="0" collapsed="false">
      <c r="A77" s="3" t="n">
        <v>26</v>
      </c>
      <c r="B77" s="3" t="s">
        <v>165</v>
      </c>
      <c r="C77" s="6" t="s">
        <v>118</v>
      </c>
      <c r="D77" s="3" t="s">
        <v>13</v>
      </c>
      <c r="E77" s="3" t="s">
        <v>61</v>
      </c>
      <c r="F77" s="3" t="s">
        <v>61</v>
      </c>
      <c r="G77" s="3" t="s">
        <v>62</v>
      </c>
      <c r="H77" s="3" t="s">
        <v>17</v>
      </c>
      <c r="I77" s="3" t="s">
        <v>110</v>
      </c>
      <c r="J77" s="3" t="s">
        <v>18</v>
      </c>
      <c r="K77" s="3" t="s">
        <v>166</v>
      </c>
    </row>
    <row r="78" customFormat="false" ht="15" hidden="false" customHeight="true" outlineLevel="0" collapsed="false">
      <c r="A78" s="3" t="n">
        <v>26</v>
      </c>
      <c r="B78" s="3" t="s">
        <v>165</v>
      </c>
      <c r="C78" s="6" t="s">
        <v>118</v>
      </c>
      <c r="D78" s="3" t="s">
        <v>20</v>
      </c>
      <c r="E78" s="3" t="s">
        <v>61</v>
      </c>
      <c r="F78" s="3" t="s">
        <v>61</v>
      </c>
      <c r="G78" s="3" t="s">
        <v>62</v>
      </c>
      <c r="H78" s="3" t="s">
        <v>17</v>
      </c>
      <c r="I78" s="3" t="s">
        <v>167</v>
      </c>
      <c r="J78" s="3" t="s">
        <v>29</v>
      </c>
      <c r="K78" s="3" t="s">
        <v>132</v>
      </c>
    </row>
    <row r="79" customFormat="false" ht="15" hidden="false" customHeight="true" outlineLevel="0" collapsed="false">
      <c r="A79" s="3" t="n">
        <v>26</v>
      </c>
      <c r="B79" s="3" t="s">
        <v>165</v>
      </c>
      <c r="C79" s="6" t="s">
        <v>118</v>
      </c>
      <c r="D79" s="3" t="s">
        <v>22</v>
      </c>
      <c r="E79" s="3" t="s">
        <v>61</v>
      </c>
      <c r="F79" s="3" t="s">
        <v>61</v>
      </c>
      <c r="G79" s="3" t="s">
        <v>62</v>
      </c>
      <c r="H79" s="3" t="s">
        <v>17</v>
      </c>
      <c r="I79" s="3" t="s">
        <v>110</v>
      </c>
      <c r="J79" s="3" t="s">
        <v>18</v>
      </c>
      <c r="K79" s="3" t="s">
        <v>168</v>
      </c>
    </row>
    <row r="80" customFormat="false" ht="15" hidden="false" customHeight="true" outlineLevel="0" collapsed="false">
      <c r="A80" s="3" t="n">
        <v>27</v>
      </c>
      <c r="B80" s="3" t="s">
        <v>169</v>
      </c>
      <c r="C80" s="6" t="s">
        <v>118</v>
      </c>
      <c r="D80" s="3" t="s">
        <v>13</v>
      </c>
      <c r="E80" s="3" t="s">
        <v>14</v>
      </c>
      <c r="F80" s="3" t="s">
        <v>61</v>
      </c>
      <c r="G80" s="3" t="s">
        <v>170</v>
      </c>
      <c r="H80" s="3" t="s">
        <v>72</v>
      </c>
      <c r="I80" s="3" t="s">
        <v>26</v>
      </c>
      <c r="J80" s="3" t="s">
        <v>18</v>
      </c>
      <c r="K80" s="3" t="s">
        <v>171</v>
      </c>
    </row>
    <row r="81" customFormat="false" ht="15" hidden="false" customHeight="true" outlineLevel="0" collapsed="false">
      <c r="A81" s="3" t="n">
        <v>27</v>
      </c>
      <c r="B81" s="3" t="s">
        <v>169</v>
      </c>
      <c r="C81" s="6" t="s">
        <v>118</v>
      </c>
      <c r="D81" s="3" t="s">
        <v>20</v>
      </c>
      <c r="E81" s="3" t="s">
        <v>14</v>
      </c>
      <c r="F81" s="3" t="s">
        <v>61</v>
      </c>
      <c r="G81" s="3" t="s">
        <v>62</v>
      </c>
      <c r="H81" s="3" t="s">
        <v>102</v>
      </c>
      <c r="I81" s="3" t="s">
        <v>172</v>
      </c>
      <c r="J81" s="3" t="s">
        <v>29</v>
      </c>
      <c r="K81" s="3" t="s">
        <v>132</v>
      </c>
    </row>
    <row r="82" customFormat="false" ht="15" hidden="false" customHeight="true" outlineLevel="0" collapsed="false">
      <c r="A82" s="3" t="n">
        <v>27</v>
      </c>
      <c r="B82" s="3" t="s">
        <v>169</v>
      </c>
      <c r="C82" s="6" t="s">
        <v>118</v>
      </c>
      <c r="D82" s="3" t="s">
        <v>22</v>
      </c>
      <c r="E82" s="3" t="s">
        <v>14</v>
      </c>
      <c r="F82" s="3" t="s">
        <v>61</v>
      </c>
      <c r="G82" s="3" t="s">
        <v>62</v>
      </c>
      <c r="H82" s="3" t="s">
        <v>83</v>
      </c>
      <c r="I82" s="3" t="s">
        <v>26</v>
      </c>
      <c r="J82" s="3" t="s">
        <v>18</v>
      </c>
      <c r="K82" s="3" t="s">
        <v>173</v>
      </c>
    </row>
    <row r="83" customFormat="false" ht="23.25" hidden="false" customHeight="true" outlineLevel="0" collapsed="false">
      <c r="A83" s="3" t="n">
        <v>28</v>
      </c>
      <c r="B83" s="3" t="s">
        <v>174</v>
      </c>
      <c r="C83" s="7" t="s">
        <v>175</v>
      </c>
      <c r="D83" s="3" t="s">
        <v>13</v>
      </c>
      <c r="E83" s="3" t="s">
        <v>14</v>
      </c>
      <c r="F83" s="3" t="s">
        <v>61</v>
      </c>
      <c r="G83" s="3" t="s">
        <v>39</v>
      </c>
      <c r="H83" s="3" t="s">
        <v>72</v>
      </c>
      <c r="I83" s="3" t="s">
        <v>26</v>
      </c>
      <c r="J83" s="3" t="s">
        <v>18</v>
      </c>
      <c r="K83" s="3" t="s">
        <v>176</v>
      </c>
    </row>
    <row r="84" customFormat="false" ht="34.5" hidden="false" customHeight="true" outlineLevel="0" collapsed="false">
      <c r="A84" s="3" t="n">
        <v>28</v>
      </c>
      <c r="B84" s="3" t="s">
        <v>174</v>
      </c>
      <c r="C84" s="7" t="s">
        <v>175</v>
      </c>
      <c r="D84" s="3" t="s">
        <v>20</v>
      </c>
      <c r="E84" s="3" t="s">
        <v>14</v>
      </c>
      <c r="F84" s="3" t="s">
        <v>61</v>
      </c>
      <c r="G84" s="3" t="s">
        <v>62</v>
      </c>
      <c r="H84" s="3" t="s">
        <v>102</v>
      </c>
      <c r="I84" s="3" t="s">
        <v>177</v>
      </c>
      <c r="J84" s="3" t="s">
        <v>18</v>
      </c>
      <c r="K84" s="3" t="s">
        <v>178</v>
      </c>
    </row>
    <row r="85" customFormat="false" ht="15" hidden="false" customHeight="true" outlineLevel="0" collapsed="false">
      <c r="A85" s="3" t="n">
        <v>28</v>
      </c>
      <c r="B85" s="3" t="s">
        <v>174</v>
      </c>
      <c r="C85" s="7" t="s">
        <v>175</v>
      </c>
      <c r="D85" s="3" t="s">
        <v>22</v>
      </c>
      <c r="E85" s="3" t="s">
        <v>14</v>
      </c>
      <c r="F85" s="3" t="s">
        <v>14</v>
      </c>
      <c r="G85" s="3" t="s">
        <v>23</v>
      </c>
      <c r="H85" s="3" t="s">
        <v>54</v>
      </c>
      <c r="I85" s="3" t="s">
        <v>26</v>
      </c>
      <c r="J85" s="3" t="s">
        <v>18</v>
      </c>
      <c r="K85" s="3" t="s">
        <v>179</v>
      </c>
    </row>
    <row r="86" customFormat="false" ht="23.25" hidden="false" customHeight="true" outlineLevel="0" collapsed="false">
      <c r="A86" s="3" t="n">
        <v>29</v>
      </c>
      <c r="B86" s="3" t="s">
        <v>180</v>
      </c>
      <c r="C86" s="7" t="s">
        <v>175</v>
      </c>
      <c r="D86" s="3" t="s">
        <v>13</v>
      </c>
      <c r="E86" s="3" t="s">
        <v>14</v>
      </c>
      <c r="F86" s="3" t="s">
        <v>61</v>
      </c>
      <c r="G86" s="3" t="s">
        <v>170</v>
      </c>
      <c r="H86" s="3" t="s">
        <v>54</v>
      </c>
      <c r="I86" s="3" t="s">
        <v>26</v>
      </c>
      <c r="J86" s="3" t="s">
        <v>18</v>
      </c>
      <c r="K86" s="3" t="s">
        <v>181</v>
      </c>
    </row>
    <row r="87" customFormat="false" ht="23.25" hidden="false" customHeight="true" outlineLevel="0" collapsed="false">
      <c r="A87" s="3" t="n">
        <v>29</v>
      </c>
      <c r="B87" s="3" t="s">
        <v>180</v>
      </c>
      <c r="C87" s="7" t="s">
        <v>175</v>
      </c>
      <c r="D87" s="3" t="s">
        <v>20</v>
      </c>
      <c r="E87" s="3" t="s">
        <v>14</v>
      </c>
      <c r="F87" s="3" t="s">
        <v>61</v>
      </c>
      <c r="G87" s="3" t="s">
        <v>62</v>
      </c>
      <c r="H87" s="3" t="s">
        <v>102</v>
      </c>
      <c r="I87" s="3" t="s">
        <v>182</v>
      </c>
      <c r="J87" s="3" t="s">
        <v>29</v>
      </c>
      <c r="K87" s="3" t="s">
        <v>183</v>
      </c>
    </row>
    <row r="88" customFormat="false" ht="23.25" hidden="false" customHeight="true" outlineLevel="0" collapsed="false">
      <c r="A88" s="3" t="n">
        <v>29</v>
      </c>
      <c r="B88" s="3" t="s">
        <v>180</v>
      </c>
      <c r="C88" s="7" t="s">
        <v>175</v>
      </c>
      <c r="D88" s="3" t="s">
        <v>22</v>
      </c>
      <c r="E88" s="3" t="s">
        <v>14</v>
      </c>
      <c r="F88" s="3" t="s">
        <v>61</v>
      </c>
      <c r="G88" s="3" t="s">
        <v>62</v>
      </c>
      <c r="H88" s="3" t="s">
        <v>72</v>
      </c>
      <c r="I88" s="3" t="s">
        <v>26</v>
      </c>
      <c r="J88" s="3" t="s">
        <v>18</v>
      </c>
      <c r="K88" s="3" t="s">
        <v>184</v>
      </c>
    </row>
    <row r="89" customFormat="false" ht="15" hidden="false" customHeight="true" outlineLevel="0" collapsed="false">
      <c r="A89" s="3" t="n">
        <v>30</v>
      </c>
      <c r="B89" s="3" t="s">
        <v>185</v>
      </c>
      <c r="C89" s="7" t="s">
        <v>175</v>
      </c>
      <c r="D89" s="3" t="s">
        <v>13</v>
      </c>
      <c r="E89" s="3" t="s">
        <v>14</v>
      </c>
      <c r="F89" s="3" t="s">
        <v>61</v>
      </c>
      <c r="G89" s="3" t="s">
        <v>39</v>
      </c>
      <c r="H89" s="3" t="s">
        <v>83</v>
      </c>
      <c r="I89" s="3" t="s">
        <v>84</v>
      </c>
      <c r="J89" s="3" t="s">
        <v>18</v>
      </c>
      <c r="K89" s="3" t="s">
        <v>186</v>
      </c>
    </row>
    <row r="90" customFormat="false" ht="34.5" hidden="false" customHeight="true" outlineLevel="0" collapsed="false">
      <c r="A90" s="3" t="n">
        <v>30</v>
      </c>
      <c r="B90" s="3" t="s">
        <v>185</v>
      </c>
      <c r="C90" s="7" t="s">
        <v>175</v>
      </c>
      <c r="D90" s="3" t="s">
        <v>20</v>
      </c>
      <c r="E90" s="3" t="s">
        <v>14</v>
      </c>
      <c r="F90" s="3" t="s">
        <v>61</v>
      </c>
      <c r="G90" s="3" t="s">
        <v>62</v>
      </c>
      <c r="H90" s="3" t="s">
        <v>65</v>
      </c>
      <c r="I90" s="3" t="s">
        <v>187</v>
      </c>
      <c r="J90" s="3" t="s">
        <v>18</v>
      </c>
      <c r="K90" s="3" t="s">
        <v>188</v>
      </c>
    </row>
    <row r="91" customFormat="false" ht="15" hidden="false" customHeight="true" outlineLevel="0" collapsed="false">
      <c r="A91" s="3" t="n">
        <v>30</v>
      </c>
      <c r="B91" s="3" t="s">
        <v>185</v>
      </c>
      <c r="C91" s="7" t="s">
        <v>175</v>
      </c>
      <c r="D91" s="3" t="s">
        <v>22</v>
      </c>
      <c r="E91" s="3" t="s">
        <v>61</v>
      </c>
      <c r="F91" s="3" t="s">
        <v>61</v>
      </c>
      <c r="G91" s="3" t="s">
        <v>62</v>
      </c>
      <c r="H91" s="3" t="s">
        <v>17</v>
      </c>
      <c r="I91" s="3" t="s">
        <v>84</v>
      </c>
      <c r="J91" s="3" t="s">
        <v>18</v>
      </c>
      <c r="K91" s="3" t="s">
        <v>189</v>
      </c>
    </row>
    <row r="92" customFormat="false" ht="15" hidden="false" customHeight="true" outlineLevel="0" collapsed="false">
      <c r="A92" s="3" t="n">
        <v>31</v>
      </c>
      <c r="B92" s="3" t="s">
        <v>190</v>
      </c>
      <c r="C92" s="7" t="s">
        <v>175</v>
      </c>
      <c r="D92" s="3" t="s">
        <v>13</v>
      </c>
      <c r="E92" s="3" t="s">
        <v>14</v>
      </c>
      <c r="F92" s="3" t="s">
        <v>14</v>
      </c>
      <c r="G92" s="3" t="s">
        <v>23</v>
      </c>
      <c r="H92" s="3" t="s">
        <v>54</v>
      </c>
      <c r="I92" s="3" t="s">
        <v>26</v>
      </c>
      <c r="J92" s="3" t="s">
        <v>18</v>
      </c>
      <c r="K92" s="3" t="s">
        <v>191</v>
      </c>
    </row>
    <row r="93" customFormat="false" ht="15" hidden="false" customHeight="true" outlineLevel="0" collapsed="false">
      <c r="A93" s="3" t="n">
        <v>31</v>
      </c>
      <c r="B93" s="3" t="s">
        <v>190</v>
      </c>
      <c r="C93" s="7" t="s">
        <v>175</v>
      </c>
      <c r="D93" s="3" t="s">
        <v>20</v>
      </c>
      <c r="E93" s="3" t="s">
        <v>14</v>
      </c>
      <c r="F93" s="3" t="s">
        <v>61</v>
      </c>
      <c r="G93" s="3" t="s">
        <v>62</v>
      </c>
      <c r="H93" s="3" t="s">
        <v>102</v>
      </c>
      <c r="I93" s="3" t="s">
        <v>192</v>
      </c>
      <c r="J93" s="3" t="s">
        <v>29</v>
      </c>
      <c r="K93" s="3" t="s">
        <v>132</v>
      </c>
    </row>
    <row r="94" customFormat="false" ht="15" hidden="false" customHeight="true" outlineLevel="0" collapsed="false">
      <c r="A94" s="3" t="n">
        <v>31</v>
      </c>
      <c r="B94" s="3" t="s">
        <v>190</v>
      </c>
      <c r="C94" s="7" t="s">
        <v>175</v>
      </c>
      <c r="D94" s="3" t="s">
        <v>22</v>
      </c>
      <c r="E94" s="3" t="s">
        <v>14</v>
      </c>
      <c r="F94" s="3" t="s">
        <v>61</v>
      </c>
      <c r="G94" s="3" t="s">
        <v>62</v>
      </c>
      <c r="H94" s="3" t="s">
        <v>54</v>
      </c>
      <c r="I94" s="3" t="s">
        <v>103</v>
      </c>
      <c r="J94" s="3" t="s">
        <v>18</v>
      </c>
      <c r="K94" s="3" t="s">
        <v>193</v>
      </c>
    </row>
    <row r="95" customFormat="false" ht="15" hidden="false" customHeight="true" outlineLevel="0" collapsed="false">
      <c r="A95" s="3" t="n">
        <v>32</v>
      </c>
      <c r="B95" s="3" t="s">
        <v>194</v>
      </c>
      <c r="C95" s="7" t="s">
        <v>175</v>
      </c>
      <c r="D95" s="3" t="s">
        <v>13</v>
      </c>
      <c r="E95" s="3" t="s">
        <v>61</v>
      </c>
      <c r="F95" s="3" t="s">
        <v>61</v>
      </c>
      <c r="G95" s="3" t="s">
        <v>62</v>
      </c>
      <c r="H95" s="3" t="s">
        <v>17</v>
      </c>
      <c r="I95" s="3" t="s">
        <v>195</v>
      </c>
      <c r="J95" s="3" t="s">
        <v>18</v>
      </c>
      <c r="K95" s="3" t="s">
        <v>196</v>
      </c>
    </row>
    <row r="96" customFormat="false" ht="15" hidden="false" customHeight="true" outlineLevel="0" collapsed="false">
      <c r="A96" s="3" t="n">
        <v>32</v>
      </c>
      <c r="B96" s="3" t="s">
        <v>194</v>
      </c>
      <c r="C96" s="7" t="s">
        <v>175</v>
      </c>
      <c r="D96" s="3" t="s">
        <v>20</v>
      </c>
      <c r="E96" s="3" t="s">
        <v>14</v>
      </c>
      <c r="F96" s="3" t="s">
        <v>61</v>
      </c>
      <c r="G96" s="3" t="s">
        <v>62</v>
      </c>
      <c r="H96" s="3" t="s">
        <v>65</v>
      </c>
      <c r="I96" s="3" t="s">
        <v>197</v>
      </c>
      <c r="J96" s="3" t="s">
        <v>29</v>
      </c>
      <c r="K96" s="3" t="s">
        <v>132</v>
      </c>
    </row>
    <row r="97" customFormat="false" ht="15" hidden="false" customHeight="true" outlineLevel="0" collapsed="false">
      <c r="A97" s="3" t="n">
        <v>32</v>
      </c>
      <c r="B97" s="3" t="s">
        <v>194</v>
      </c>
      <c r="C97" s="7" t="s">
        <v>175</v>
      </c>
      <c r="D97" s="3" t="s">
        <v>22</v>
      </c>
      <c r="E97" s="3" t="s">
        <v>61</v>
      </c>
      <c r="F97" s="3" t="s">
        <v>61</v>
      </c>
      <c r="G97" s="3" t="s">
        <v>62</v>
      </c>
      <c r="H97" s="3" t="s">
        <v>17</v>
      </c>
      <c r="I97" s="3" t="s">
        <v>198</v>
      </c>
      <c r="J97" s="3" t="s">
        <v>18</v>
      </c>
      <c r="K97" s="3" t="s">
        <v>199</v>
      </c>
    </row>
    <row r="98" customFormat="false" ht="15" hidden="false" customHeight="true" outlineLevel="0" collapsed="false">
      <c r="A98" s="3" t="n">
        <v>33</v>
      </c>
      <c r="B98" s="3" t="s">
        <v>200</v>
      </c>
      <c r="C98" s="7" t="s">
        <v>175</v>
      </c>
      <c r="D98" s="3" t="s">
        <v>13</v>
      </c>
      <c r="E98" s="3" t="s">
        <v>14</v>
      </c>
      <c r="F98" s="3" t="s">
        <v>61</v>
      </c>
      <c r="G98" s="3" t="s">
        <v>39</v>
      </c>
      <c r="H98" s="3" t="s">
        <v>72</v>
      </c>
      <c r="I98" s="3" t="s">
        <v>201</v>
      </c>
      <c r="J98" s="3" t="s">
        <v>18</v>
      </c>
      <c r="K98" s="3" t="s">
        <v>202</v>
      </c>
    </row>
    <row r="99" customFormat="false" ht="15" hidden="false" customHeight="true" outlineLevel="0" collapsed="false">
      <c r="A99" s="3" t="n">
        <v>33</v>
      </c>
      <c r="B99" s="3" t="s">
        <v>200</v>
      </c>
      <c r="C99" s="7" t="s">
        <v>175</v>
      </c>
      <c r="D99" s="3" t="s">
        <v>20</v>
      </c>
      <c r="E99" s="3" t="s">
        <v>14</v>
      </c>
      <c r="F99" s="3" t="s">
        <v>61</v>
      </c>
      <c r="G99" s="3" t="s">
        <v>62</v>
      </c>
      <c r="H99" s="3" t="s">
        <v>102</v>
      </c>
      <c r="I99" s="3" t="s">
        <v>203</v>
      </c>
      <c r="J99" s="3" t="s">
        <v>29</v>
      </c>
      <c r="K99" s="3" t="s">
        <v>132</v>
      </c>
    </row>
    <row r="100" customFormat="false" ht="15" hidden="false" customHeight="true" outlineLevel="0" collapsed="false">
      <c r="A100" s="3" t="n">
        <v>33</v>
      </c>
      <c r="B100" s="3" t="s">
        <v>200</v>
      </c>
      <c r="C100" s="7" t="s">
        <v>175</v>
      </c>
      <c r="D100" s="3" t="s">
        <v>22</v>
      </c>
      <c r="E100" s="3" t="s">
        <v>14</v>
      </c>
      <c r="F100" s="3" t="s">
        <v>61</v>
      </c>
      <c r="G100" s="3" t="s">
        <v>62</v>
      </c>
      <c r="H100" s="3" t="s">
        <v>72</v>
      </c>
      <c r="I100" s="3" t="s">
        <v>201</v>
      </c>
      <c r="J100" s="3" t="s">
        <v>18</v>
      </c>
      <c r="K100" s="3" t="s">
        <v>204</v>
      </c>
    </row>
    <row r="101" customFormat="false" ht="15" hidden="false" customHeight="true" outlineLevel="0" collapsed="false">
      <c r="A101" s="3" t="n">
        <v>34</v>
      </c>
      <c r="B101" s="3" t="s">
        <v>205</v>
      </c>
      <c r="C101" s="7" t="s">
        <v>175</v>
      </c>
      <c r="D101" s="3" t="s">
        <v>13</v>
      </c>
      <c r="E101" s="3" t="s">
        <v>14</v>
      </c>
      <c r="F101" s="3" t="s">
        <v>14</v>
      </c>
      <c r="G101" s="3" t="s">
        <v>15</v>
      </c>
      <c r="H101" s="3" t="s">
        <v>68</v>
      </c>
      <c r="I101" s="3" t="s">
        <v>206</v>
      </c>
      <c r="J101" s="3" t="s">
        <v>18</v>
      </c>
      <c r="K101" s="3" t="s">
        <v>207</v>
      </c>
    </row>
    <row r="102" customFormat="false" ht="23.25" hidden="false" customHeight="true" outlineLevel="0" collapsed="false">
      <c r="A102" s="3" t="n">
        <v>34</v>
      </c>
      <c r="B102" s="3" t="s">
        <v>205</v>
      </c>
      <c r="C102" s="7" t="s">
        <v>175</v>
      </c>
      <c r="D102" s="3" t="s">
        <v>20</v>
      </c>
      <c r="E102" s="3" t="s">
        <v>61</v>
      </c>
      <c r="F102" s="3" t="s">
        <v>61</v>
      </c>
      <c r="G102" s="3" t="s">
        <v>62</v>
      </c>
      <c r="H102" s="3" t="s">
        <v>17</v>
      </c>
      <c r="I102" s="3" t="s">
        <v>208</v>
      </c>
      <c r="J102" s="3" t="s">
        <v>18</v>
      </c>
      <c r="K102" s="3" t="s">
        <v>209</v>
      </c>
    </row>
    <row r="103" customFormat="false" ht="15" hidden="false" customHeight="true" outlineLevel="0" collapsed="false">
      <c r="A103" s="3" t="n">
        <v>34</v>
      </c>
      <c r="B103" s="3" t="s">
        <v>205</v>
      </c>
      <c r="C103" s="7" t="s">
        <v>175</v>
      </c>
      <c r="D103" s="3" t="s">
        <v>22</v>
      </c>
      <c r="E103" s="3" t="s">
        <v>14</v>
      </c>
      <c r="F103" s="3" t="s">
        <v>61</v>
      </c>
      <c r="G103" s="3" t="s">
        <v>62</v>
      </c>
      <c r="H103" s="3" t="s">
        <v>68</v>
      </c>
      <c r="I103" s="3" t="s">
        <v>69</v>
      </c>
      <c r="J103" s="3" t="s">
        <v>18</v>
      </c>
      <c r="K103" s="3" t="s">
        <v>210</v>
      </c>
    </row>
    <row r="104" customFormat="false" ht="15" hidden="false" customHeight="true" outlineLevel="0" collapsed="false">
      <c r="A104" s="3" t="n">
        <v>35</v>
      </c>
      <c r="B104" s="3" t="s">
        <v>211</v>
      </c>
      <c r="C104" s="7" t="s">
        <v>175</v>
      </c>
      <c r="D104" s="3" t="s">
        <v>13</v>
      </c>
      <c r="E104" s="3" t="s">
        <v>14</v>
      </c>
      <c r="F104" s="3" t="s">
        <v>61</v>
      </c>
      <c r="G104" s="3" t="s">
        <v>39</v>
      </c>
      <c r="H104" s="3" t="s">
        <v>83</v>
      </c>
      <c r="I104" s="3" t="s">
        <v>48</v>
      </c>
      <c r="J104" s="3" t="s">
        <v>18</v>
      </c>
      <c r="K104" s="3" t="s">
        <v>212</v>
      </c>
    </row>
    <row r="105" customFormat="false" ht="15" hidden="false" customHeight="true" outlineLevel="0" collapsed="false">
      <c r="A105" s="3" t="n">
        <v>35</v>
      </c>
      <c r="B105" s="3" t="s">
        <v>211</v>
      </c>
      <c r="C105" s="7" t="s">
        <v>175</v>
      </c>
      <c r="D105" s="3" t="s">
        <v>20</v>
      </c>
      <c r="E105" s="3" t="s">
        <v>14</v>
      </c>
      <c r="F105" s="3" t="s">
        <v>61</v>
      </c>
      <c r="G105" s="3" t="s">
        <v>62</v>
      </c>
      <c r="H105" s="3" t="s">
        <v>102</v>
      </c>
      <c r="I105" s="3" t="s">
        <v>28</v>
      </c>
      <c r="J105" s="3" t="s">
        <v>213</v>
      </c>
      <c r="K105" s="3" t="s">
        <v>132</v>
      </c>
    </row>
    <row r="106" customFormat="false" ht="15" hidden="false" customHeight="true" outlineLevel="0" collapsed="false">
      <c r="A106" s="3" t="n">
        <v>35</v>
      </c>
      <c r="B106" s="3" t="s">
        <v>211</v>
      </c>
      <c r="C106" s="7" t="s">
        <v>175</v>
      </c>
      <c r="D106" s="3" t="s">
        <v>22</v>
      </c>
      <c r="E106" s="3" t="s">
        <v>14</v>
      </c>
      <c r="F106" s="3" t="s">
        <v>61</v>
      </c>
      <c r="G106" s="3" t="s">
        <v>62</v>
      </c>
      <c r="H106" s="3" t="s">
        <v>68</v>
      </c>
      <c r="I106" s="3" t="s">
        <v>214</v>
      </c>
      <c r="J106" s="3" t="s">
        <v>18</v>
      </c>
      <c r="K106" s="3" t="s">
        <v>215</v>
      </c>
    </row>
    <row r="107" customFormat="false" ht="15" hidden="false" customHeight="true" outlineLevel="0" collapsed="false">
      <c r="A107" s="3" t="n">
        <v>36</v>
      </c>
      <c r="B107" s="3" t="s">
        <v>216</v>
      </c>
      <c r="C107" s="7" t="s">
        <v>175</v>
      </c>
      <c r="D107" s="3" t="s">
        <v>13</v>
      </c>
      <c r="E107" s="3" t="s">
        <v>14</v>
      </c>
      <c r="F107" s="3" t="s">
        <v>61</v>
      </c>
      <c r="G107" s="3" t="s">
        <v>23</v>
      </c>
      <c r="H107" s="3" t="s">
        <v>54</v>
      </c>
      <c r="I107" s="3" t="s">
        <v>26</v>
      </c>
      <c r="J107" s="3" t="s">
        <v>18</v>
      </c>
      <c r="K107" s="3" t="s">
        <v>217</v>
      </c>
    </row>
    <row r="108" customFormat="false" ht="15" hidden="false" customHeight="true" outlineLevel="0" collapsed="false">
      <c r="A108" s="3" t="n">
        <v>36</v>
      </c>
      <c r="B108" s="3" t="s">
        <v>216</v>
      </c>
      <c r="C108" s="7" t="s">
        <v>175</v>
      </c>
      <c r="D108" s="3" t="s">
        <v>20</v>
      </c>
      <c r="E108" s="3" t="s">
        <v>14</v>
      </c>
      <c r="F108" s="3" t="s">
        <v>61</v>
      </c>
      <c r="G108" s="3" t="s">
        <v>62</v>
      </c>
      <c r="H108" s="3" t="s">
        <v>102</v>
      </c>
      <c r="I108" s="3" t="s">
        <v>182</v>
      </c>
      <c r="J108" s="3" t="s">
        <v>213</v>
      </c>
      <c r="K108" s="3" t="s">
        <v>132</v>
      </c>
    </row>
    <row r="109" customFormat="false" ht="15" hidden="false" customHeight="true" outlineLevel="0" collapsed="false">
      <c r="A109" s="3" t="n">
        <v>36</v>
      </c>
      <c r="B109" s="3" t="s">
        <v>216</v>
      </c>
      <c r="C109" s="7" t="s">
        <v>175</v>
      </c>
      <c r="D109" s="3" t="s">
        <v>22</v>
      </c>
      <c r="E109" s="3" t="s">
        <v>14</v>
      </c>
      <c r="F109" s="3" t="s">
        <v>61</v>
      </c>
      <c r="G109" s="3" t="s">
        <v>62</v>
      </c>
      <c r="H109" s="3" t="s">
        <v>54</v>
      </c>
      <c r="I109" s="3" t="s">
        <v>26</v>
      </c>
      <c r="J109" s="3" t="s">
        <v>18</v>
      </c>
      <c r="K109" s="3" t="s">
        <v>218</v>
      </c>
    </row>
    <row r="110" customFormat="false" ht="15" hidden="false" customHeight="true" outlineLevel="0" collapsed="false">
      <c r="A110" s="3" t="n">
        <v>37</v>
      </c>
      <c r="B110" s="3" t="s">
        <v>219</v>
      </c>
      <c r="C110" s="7" t="s">
        <v>175</v>
      </c>
      <c r="D110" s="3" t="s">
        <v>13</v>
      </c>
      <c r="E110" s="3" t="s">
        <v>14</v>
      </c>
      <c r="F110" s="3" t="s">
        <v>61</v>
      </c>
      <c r="G110" s="3" t="s">
        <v>39</v>
      </c>
      <c r="H110" s="3" t="s">
        <v>54</v>
      </c>
      <c r="I110" s="3" t="s">
        <v>103</v>
      </c>
      <c r="J110" s="3" t="s">
        <v>18</v>
      </c>
      <c r="K110" s="3" t="s">
        <v>220</v>
      </c>
    </row>
    <row r="111" customFormat="false" ht="15" hidden="false" customHeight="true" outlineLevel="0" collapsed="false">
      <c r="A111" s="3" t="n">
        <v>37</v>
      </c>
      <c r="B111" s="3" t="s">
        <v>219</v>
      </c>
      <c r="C111" s="7" t="s">
        <v>175</v>
      </c>
      <c r="D111" s="3" t="s">
        <v>20</v>
      </c>
      <c r="E111" s="3" t="s">
        <v>14</v>
      </c>
      <c r="F111" s="3" t="s">
        <v>61</v>
      </c>
      <c r="G111" s="3" t="s">
        <v>62</v>
      </c>
      <c r="H111" s="3" t="s">
        <v>102</v>
      </c>
      <c r="I111" s="3" t="s">
        <v>221</v>
      </c>
      <c r="J111" s="3" t="s">
        <v>213</v>
      </c>
      <c r="K111" s="3" t="s">
        <v>132</v>
      </c>
    </row>
    <row r="112" customFormat="false" ht="15" hidden="false" customHeight="true" outlineLevel="0" collapsed="false">
      <c r="A112" s="3" t="n">
        <v>37</v>
      </c>
      <c r="B112" s="3" t="s">
        <v>219</v>
      </c>
      <c r="C112" s="7" t="s">
        <v>175</v>
      </c>
      <c r="D112" s="3" t="s">
        <v>22</v>
      </c>
      <c r="E112" s="3" t="s">
        <v>14</v>
      </c>
      <c r="F112" s="3" t="s">
        <v>61</v>
      </c>
      <c r="G112" s="3" t="s">
        <v>62</v>
      </c>
      <c r="H112" s="3" t="s">
        <v>72</v>
      </c>
      <c r="I112" s="3" t="s">
        <v>222</v>
      </c>
      <c r="J112" s="3" t="s">
        <v>18</v>
      </c>
      <c r="K112" s="3" t="s">
        <v>223</v>
      </c>
    </row>
    <row r="113" customFormat="false" ht="15" hidden="false" customHeight="true" outlineLevel="0" collapsed="false">
      <c r="A113" s="3" t="n">
        <v>38</v>
      </c>
      <c r="B113" s="3" t="s">
        <v>224</v>
      </c>
      <c r="C113" s="8" t="s">
        <v>225</v>
      </c>
      <c r="D113" s="3" t="s">
        <v>13</v>
      </c>
      <c r="E113" s="3" t="s">
        <v>14</v>
      </c>
      <c r="F113" s="3" t="s">
        <v>14</v>
      </c>
      <c r="G113" s="3" t="s">
        <v>15</v>
      </c>
      <c r="H113" s="3" t="s">
        <v>68</v>
      </c>
      <c r="I113" s="3" t="s">
        <v>92</v>
      </c>
      <c r="J113" s="3" t="s">
        <v>18</v>
      </c>
      <c r="K113" s="3" t="s">
        <v>226</v>
      </c>
    </row>
    <row r="114" customFormat="false" ht="15" hidden="false" customHeight="true" outlineLevel="0" collapsed="false">
      <c r="A114" s="3" t="n">
        <v>38</v>
      </c>
      <c r="B114" s="3" t="s">
        <v>224</v>
      </c>
      <c r="C114" s="8" t="s">
        <v>225</v>
      </c>
      <c r="D114" s="3" t="s">
        <v>20</v>
      </c>
      <c r="E114" s="3" t="s">
        <v>61</v>
      </c>
      <c r="F114" s="3" t="s">
        <v>61</v>
      </c>
      <c r="G114" s="3" t="s">
        <v>62</v>
      </c>
      <c r="H114" s="3" t="s">
        <v>17</v>
      </c>
      <c r="I114" s="3" t="s">
        <v>90</v>
      </c>
      <c r="J114" s="3" t="s">
        <v>18</v>
      </c>
      <c r="K114" s="3" t="s">
        <v>132</v>
      </c>
    </row>
    <row r="115" customFormat="false" ht="15" hidden="false" customHeight="true" outlineLevel="0" collapsed="false">
      <c r="A115" s="3" t="n">
        <v>38</v>
      </c>
      <c r="B115" s="3" t="s">
        <v>224</v>
      </c>
      <c r="C115" s="8" t="s">
        <v>225</v>
      </c>
      <c r="D115" s="3" t="s">
        <v>22</v>
      </c>
      <c r="E115" s="3" t="s">
        <v>14</v>
      </c>
      <c r="F115" s="3" t="s">
        <v>14</v>
      </c>
      <c r="G115" s="3" t="s">
        <v>23</v>
      </c>
      <c r="H115" s="3" t="s">
        <v>72</v>
      </c>
      <c r="I115" s="3" t="s">
        <v>92</v>
      </c>
      <c r="J115" s="3" t="s">
        <v>18</v>
      </c>
      <c r="K115" s="3" t="s">
        <v>227</v>
      </c>
    </row>
    <row r="116" customFormat="false" ht="23.25" hidden="false" customHeight="true" outlineLevel="0" collapsed="false">
      <c r="A116" s="3" t="n">
        <v>39</v>
      </c>
      <c r="B116" s="3" t="s">
        <v>228</v>
      </c>
      <c r="C116" s="8" t="s">
        <v>225</v>
      </c>
      <c r="D116" s="3" t="s">
        <v>13</v>
      </c>
      <c r="E116" s="3" t="s">
        <v>14</v>
      </c>
      <c r="F116" s="3" t="s">
        <v>61</v>
      </c>
      <c r="G116" s="3" t="s">
        <v>39</v>
      </c>
      <c r="H116" s="3" t="s">
        <v>68</v>
      </c>
      <c r="I116" s="3" t="s">
        <v>103</v>
      </c>
      <c r="J116" s="3" t="s">
        <v>18</v>
      </c>
      <c r="K116" s="3" t="s">
        <v>229</v>
      </c>
    </row>
    <row r="117" customFormat="false" ht="23.25" hidden="false" customHeight="true" outlineLevel="0" collapsed="false">
      <c r="A117" s="3" t="n">
        <v>39</v>
      </c>
      <c r="B117" s="3" t="s">
        <v>228</v>
      </c>
      <c r="C117" s="8" t="s">
        <v>225</v>
      </c>
      <c r="D117" s="3" t="s">
        <v>20</v>
      </c>
      <c r="E117" s="3" t="s">
        <v>14</v>
      </c>
      <c r="F117" s="3" t="s">
        <v>61</v>
      </c>
      <c r="G117" s="3" t="s">
        <v>62</v>
      </c>
      <c r="H117" s="3" t="s">
        <v>102</v>
      </c>
      <c r="I117" s="3" t="s">
        <v>230</v>
      </c>
      <c r="J117" s="3" t="s">
        <v>18</v>
      </c>
      <c r="K117" s="3" t="s">
        <v>231</v>
      </c>
    </row>
    <row r="118" customFormat="false" ht="15" hidden="false" customHeight="true" outlineLevel="0" collapsed="false">
      <c r="A118" s="3" t="n">
        <v>39</v>
      </c>
      <c r="B118" s="3" t="s">
        <v>228</v>
      </c>
      <c r="C118" s="8" t="s">
        <v>225</v>
      </c>
      <c r="D118" s="3" t="s">
        <v>22</v>
      </c>
      <c r="E118" s="3" t="s">
        <v>61</v>
      </c>
      <c r="F118" s="3" t="s">
        <v>61</v>
      </c>
      <c r="G118" s="3" t="s">
        <v>62</v>
      </c>
      <c r="H118" s="3" t="s">
        <v>17</v>
      </c>
      <c r="I118" s="3" t="s">
        <v>103</v>
      </c>
      <c r="J118" s="3" t="s">
        <v>18</v>
      </c>
      <c r="K118" s="3" t="s">
        <v>232</v>
      </c>
    </row>
    <row r="119" customFormat="false" ht="15" hidden="false" customHeight="true" outlineLevel="0" collapsed="false">
      <c r="A119" s="3" t="n">
        <v>40</v>
      </c>
      <c r="B119" s="3" t="s">
        <v>233</v>
      </c>
      <c r="C119" s="8" t="s">
        <v>225</v>
      </c>
      <c r="D119" s="3" t="s">
        <v>13</v>
      </c>
      <c r="E119" s="3" t="s">
        <v>61</v>
      </c>
      <c r="F119" s="3" t="s">
        <v>61</v>
      </c>
      <c r="G119" s="3" t="s">
        <v>62</v>
      </c>
      <c r="H119" s="3" t="s">
        <v>17</v>
      </c>
      <c r="I119" s="3" t="s">
        <v>119</v>
      </c>
      <c r="J119" s="3" t="s">
        <v>18</v>
      </c>
      <c r="K119" s="3" t="s">
        <v>234</v>
      </c>
    </row>
    <row r="120" customFormat="false" ht="15" hidden="false" customHeight="true" outlineLevel="0" collapsed="false">
      <c r="A120" s="3" t="n">
        <v>40</v>
      </c>
      <c r="B120" s="3" t="s">
        <v>233</v>
      </c>
      <c r="C120" s="8" t="s">
        <v>225</v>
      </c>
      <c r="D120" s="3" t="s">
        <v>20</v>
      </c>
      <c r="E120" s="3" t="s">
        <v>14</v>
      </c>
      <c r="F120" s="3" t="s">
        <v>61</v>
      </c>
      <c r="G120" s="3" t="s">
        <v>62</v>
      </c>
      <c r="H120" s="3" t="s">
        <v>65</v>
      </c>
      <c r="I120" s="3" t="s">
        <v>141</v>
      </c>
      <c r="J120" s="3" t="s">
        <v>18</v>
      </c>
      <c r="K120" s="3" t="s">
        <v>132</v>
      </c>
    </row>
    <row r="121" customFormat="false" ht="15" hidden="false" customHeight="true" outlineLevel="0" collapsed="false">
      <c r="A121" s="3" t="n">
        <v>40</v>
      </c>
      <c r="B121" s="3" t="s">
        <v>233</v>
      </c>
      <c r="C121" s="8" t="s">
        <v>225</v>
      </c>
      <c r="D121" s="3" t="s">
        <v>22</v>
      </c>
      <c r="E121" s="3" t="s">
        <v>61</v>
      </c>
      <c r="F121" s="3" t="s">
        <v>61</v>
      </c>
      <c r="G121" s="3" t="s">
        <v>62</v>
      </c>
      <c r="H121" s="3" t="s">
        <v>17</v>
      </c>
      <c r="I121" s="3" t="s">
        <v>84</v>
      </c>
      <c r="J121" s="3" t="s">
        <v>18</v>
      </c>
      <c r="K121" s="3" t="s">
        <v>235</v>
      </c>
    </row>
    <row r="122" customFormat="false" ht="15" hidden="false" customHeight="true" outlineLevel="0" collapsed="false">
      <c r="A122" s="3" t="n">
        <v>41</v>
      </c>
      <c r="B122" s="3" t="s">
        <v>236</v>
      </c>
      <c r="C122" s="8" t="s">
        <v>225</v>
      </c>
      <c r="D122" s="3" t="s">
        <v>13</v>
      </c>
      <c r="E122" s="3" t="s">
        <v>61</v>
      </c>
      <c r="F122" s="3" t="s">
        <v>61</v>
      </c>
      <c r="G122" s="3" t="s">
        <v>62</v>
      </c>
      <c r="H122" s="3" t="s">
        <v>17</v>
      </c>
      <c r="I122" s="3" t="s">
        <v>95</v>
      </c>
      <c r="J122" s="3" t="s">
        <v>18</v>
      </c>
      <c r="K122" s="3" t="s">
        <v>237</v>
      </c>
    </row>
    <row r="123" customFormat="false" ht="15" hidden="false" customHeight="true" outlineLevel="0" collapsed="false">
      <c r="A123" s="3" t="n">
        <v>41</v>
      </c>
      <c r="B123" s="3" t="s">
        <v>236</v>
      </c>
      <c r="C123" s="8" t="s">
        <v>225</v>
      </c>
      <c r="D123" s="3" t="s">
        <v>20</v>
      </c>
      <c r="E123" s="3" t="s">
        <v>61</v>
      </c>
      <c r="F123" s="3" t="s">
        <v>61</v>
      </c>
      <c r="G123" s="3" t="s">
        <v>62</v>
      </c>
      <c r="H123" s="3" t="s">
        <v>17</v>
      </c>
      <c r="I123" s="3" t="s">
        <v>238</v>
      </c>
      <c r="J123" s="3" t="s">
        <v>18</v>
      </c>
      <c r="K123" s="3" t="s">
        <v>132</v>
      </c>
    </row>
    <row r="124" customFormat="false" ht="15" hidden="false" customHeight="true" outlineLevel="0" collapsed="false">
      <c r="A124" s="3" t="n">
        <v>41</v>
      </c>
      <c r="B124" s="3" t="s">
        <v>236</v>
      </c>
      <c r="C124" s="8" t="s">
        <v>225</v>
      </c>
      <c r="D124" s="3" t="s">
        <v>22</v>
      </c>
      <c r="E124" s="3" t="s">
        <v>14</v>
      </c>
      <c r="F124" s="3" t="s">
        <v>14</v>
      </c>
      <c r="G124" s="3" t="s">
        <v>23</v>
      </c>
      <c r="H124" s="3" t="s">
        <v>72</v>
      </c>
      <c r="I124" s="3" t="s">
        <v>95</v>
      </c>
      <c r="J124" s="3" t="s">
        <v>18</v>
      </c>
      <c r="K124" s="3" t="s">
        <v>239</v>
      </c>
    </row>
    <row r="125" customFormat="false" ht="15" hidden="false" customHeight="true" outlineLevel="0" collapsed="false">
      <c r="A125" s="3" t="n">
        <v>42</v>
      </c>
      <c r="B125" s="3" t="s">
        <v>240</v>
      </c>
      <c r="C125" s="8" t="s">
        <v>225</v>
      </c>
      <c r="D125" s="3" t="s">
        <v>13</v>
      </c>
      <c r="E125" s="3" t="s">
        <v>61</v>
      </c>
      <c r="F125" s="3" t="s">
        <v>61</v>
      </c>
      <c r="G125" s="3" t="s">
        <v>62</v>
      </c>
      <c r="H125" s="3" t="s">
        <v>17</v>
      </c>
      <c r="I125" s="3" t="s">
        <v>241</v>
      </c>
      <c r="J125" s="3" t="s">
        <v>18</v>
      </c>
      <c r="K125" s="3" t="s">
        <v>242</v>
      </c>
    </row>
    <row r="126" customFormat="false" ht="15" hidden="false" customHeight="true" outlineLevel="0" collapsed="false">
      <c r="A126" s="3" t="n">
        <v>42</v>
      </c>
      <c r="B126" s="3" t="s">
        <v>240</v>
      </c>
      <c r="C126" s="8" t="s">
        <v>225</v>
      </c>
      <c r="D126" s="3" t="s">
        <v>20</v>
      </c>
      <c r="E126" s="3" t="s">
        <v>61</v>
      </c>
      <c r="F126" s="3" t="s">
        <v>61</v>
      </c>
      <c r="G126" s="3" t="s">
        <v>62</v>
      </c>
      <c r="H126" s="3" t="s">
        <v>17</v>
      </c>
      <c r="I126" s="3" t="s">
        <v>243</v>
      </c>
      <c r="J126" s="3" t="s">
        <v>29</v>
      </c>
      <c r="K126" s="3" t="s">
        <v>132</v>
      </c>
    </row>
    <row r="127" customFormat="false" ht="15" hidden="false" customHeight="true" outlineLevel="0" collapsed="false">
      <c r="A127" s="3" t="n">
        <v>42</v>
      </c>
      <c r="B127" s="3" t="s">
        <v>240</v>
      </c>
      <c r="C127" s="8" t="s">
        <v>225</v>
      </c>
      <c r="D127" s="3" t="s">
        <v>22</v>
      </c>
      <c r="E127" s="3" t="s">
        <v>61</v>
      </c>
      <c r="F127" s="3" t="s">
        <v>61</v>
      </c>
      <c r="G127" s="3" t="s">
        <v>62</v>
      </c>
      <c r="H127" s="3" t="s">
        <v>17</v>
      </c>
      <c r="I127" s="3" t="s">
        <v>76</v>
      </c>
      <c r="J127" s="3" t="s">
        <v>18</v>
      </c>
      <c r="K127" s="3" t="s">
        <v>244</v>
      </c>
    </row>
    <row r="128" customFormat="false" ht="15" hidden="false" customHeight="true" outlineLevel="0" collapsed="false">
      <c r="A128" s="3" t="n">
        <v>43</v>
      </c>
      <c r="B128" s="3" t="s">
        <v>245</v>
      </c>
      <c r="C128" s="8" t="s">
        <v>225</v>
      </c>
      <c r="D128" s="3" t="s">
        <v>13</v>
      </c>
      <c r="E128" s="3" t="s">
        <v>61</v>
      </c>
      <c r="F128" s="3" t="s">
        <v>61</v>
      </c>
      <c r="G128" s="3" t="s">
        <v>62</v>
      </c>
      <c r="H128" s="3" t="s">
        <v>17</v>
      </c>
      <c r="I128" s="3" t="s">
        <v>246</v>
      </c>
      <c r="J128" s="3" t="s">
        <v>18</v>
      </c>
      <c r="K128" s="3" t="s">
        <v>247</v>
      </c>
    </row>
    <row r="129" customFormat="false" ht="15" hidden="false" customHeight="true" outlineLevel="0" collapsed="false">
      <c r="A129" s="3" t="n">
        <v>43</v>
      </c>
      <c r="B129" s="3" t="s">
        <v>245</v>
      </c>
      <c r="C129" s="8" t="s">
        <v>225</v>
      </c>
      <c r="D129" s="3" t="s">
        <v>20</v>
      </c>
      <c r="E129" s="3" t="s">
        <v>14</v>
      </c>
      <c r="F129" s="3" t="s">
        <v>61</v>
      </c>
      <c r="G129" s="3" t="s">
        <v>62</v>
      </c>
      <c r="H129" s="3" t="s">
        <v>65</v>
      </c>
      <c r="I129" s="3" t="s">
        <v>248</v>
      </c>
      <c r="J129" s="3" t="s">
        <v>18</v>
      </c>
      <c r="K129" s="3" t="s">
        <v>132</v>
      </c>
    </row>
    <row r="130" customFormat="false" ht="15" hidden="false" customHeight="true" outlineLevel="0" collapsed="false">
      <c r="A130" s="3" t="n">
        <v>43</v>
      </c>
      <c r="B130" s="3" t="s">
        <v>245</v>
      </c>
      <c r="C130" s="8" t="s">
        <v>225</v>
      </c>
      <c r="D130" s="3" t="s">
        <v>22</v>
      </c>
      <c r="E130" s="3" t="s">
        <v>61</v>
      </c>
      <c r="F130" s="3" t="s">
        <v>61</v>
      </c>
      <c r="G130" s="3" t="s">
        <v>62</v>
      </c>
      <c r="H130" s="3" t="s">
        <v>17</v>
      </c>
      <c r="I130" s="3" t="s">
        <v>249</v>
      </c>
      <c r="J130" s="3" t="s">
        <v>18</v>
      </c>
      <c r="K130" s="3" t="s">
        <v>250</v>
      </c>
    </row>
    <row r="131" customFormat="false" ht="15" hidden="false" customHeight="true" outlineLevel="0" collapsed="false">
      <c r="A131" s="3" t="n">
        <v>44</v>
      </c>
      <c r="B131" s="3" t="s">
        <v>251</v>
      </c>
      <c r="C131" s="8" t="s">
        <v>225</v>
      </c>
      <c r="D131" s="3" t="s">
        <v>13</v>
      </c>
      <c r="E131" s="3" t="s">
        <v>61</v>
      </c>
      <c r="F131" s="3" t="s">
        <v>61</v>
      </c>
      <c r="G131" s="3" t="s">
        <v>62</v>
      </c>
      <c r="H131" s="3" t="s">
        <v>17</v>
      </c>
      <c r="I131" s="3" t="s">
        <v>135</v>
      </c>
      <c r="J131" s="3" t="s">
        <v>18</v>
      </c>
      <c r="K131" s="3" t="s">
        <v>252</v>
      </c>
    </row>
    <row r="132" customFormat="false" ht="15" hidden="false" customHeight="true" outlineLevel="0" collapsed="false">
      <c r="A132" s="3" t="n">
        <v>44</v>
      </c>
      <c r="B132" s="3" t="s">
        <v>251</v>
      </c>
      <c r="C132" s="8" t="s">
        <v>225</v>
      </c>
      <c r="D132" s="3" t="s">
        <v>20</v>
      </c>
      <c r="E132" s="3" t="s">
        <v>61</v>
      </c>
      <c r="F132" s="3" t="s">
        <v>61</v>
      </c>
      <c r="G132" s="3" t="s">
        <v>62</v>
      </c>
      <c r="H132" s="3" t="s">
        <v>17</v>
      </c>
      <c r="I132" s="3" t="s">
        <v>253</v>
      </c>
      <c r="J132" s="3" t="s">
        <v>29</v>
      </c>
      <c r="K132" s="3" t="s">
        <v>132</v>
      </c>
    </row>
    <row r="133" customFormat="false" ht="15" hidden="false" customHeight="true" outlineLevel="0" collapsed="false">
      <c r="A133" s="3" t="n">
        <v>44</v>
      </c>
      <c r="B133" s="3" t="s">
        <v>251</v>
      </c>
      <c r="C133" s="8" t="s">
        <v>225</v>
      </c>
      <c r="D133" s="3" t="s">
        <v>22</v>
      </c>
      <c r="E133" s="3" t="s">
        <v>61</v>
      </c>
      <c r="F133" s="3" t="s">
        <v>61</v>
      </c>
      <c r="G133" s="3" t="s">
        <v>62</v>
      </c>
      <c r="H133" s="3" t="s">
        <v>17</v>
      </c>
      <c r="I133" s="3" t="s">
        <v>135</v>
      </c>
      <c r="J133" s="3" t="s">
        <v>18</v>
      </c>
      <c r="K133" s="3" t="s">
        <v>254</v>
      </c>
    </row>
    <row r="134" customFormat="false" ht="15" hidden="false" customHeight="true" outlineLevel="0" collapsed="false">
      <c r="A134" s="3" t="n">
        <v>45</v>
      </c>
      <c r="B134" s="3" t="s">
        <v>255</v>
      </c>
      <c r="C134" s="8" t="s">
        <v>225</v>
      </c>
      <c r="D134" s="3" t="s">
        <v>13</v>
      </c>
      <c r="E134" s="3" t="s">
        <v>61</v>
      </c>
      <c r="F134" s="3" t="s">
        <v>61</v>
      </c>
      <c r="G134" s="3" t="s">
        <v>62</v>
      </c>
      <c r="H134" s="3" t="s">
        <v>17</v>
      </c>
      <c r="I134" s="3" t="s">
        <v>48</v>
      </c>
      <c r="J134" s="3" t="s">
        <v>18</v>
      </c>
      <c r="K134" s="3" t="s">
        <v>256</v>
      </c>
    </row>
    <row r="135" customFormat="false" ht="15" hidden="false" customHeight="true" outlineLevel="0" collapsed="false">
      <c r="A135" s="3" t="n">
        <v>45</v>
      </c>
      <c r="B135" s="3" t="s">
        <v>255</v>
      </c>
      <c r="C135" s="8" t="s">
        <v>225</v>
      </c>
      <c r="D135" s="3" t="s">
        <v>20</v>
      </c>
      <c r="E135" s="3" t="s">
        <v>14</v>
      </c>
      <c r="F135" s="3" t="s">
        <v>61</v>
      </c>
      <c r="G135" s="3" t="s">
        <v>62</v>
      </c>
      <c r="H135" s="3" t="s">
        <v>65</v>
      </c>
      <c r="I135" s="3" t="s">
        <v>257</v>
      </c>
      <c r="J135" s="3" t="s">
        <v>29</v>
      </c>
      <c r="K135" s="3" t="s">
        <v>132</v>
      </c>
    </row>
    <row r="136" customFormat="false" ht="15" hidden="false" customHeight="true" outlineLevel="0" collapsed="false">
      <c r="A136" s="3" t="n">
        <v>45</v>
      </c>
      <c r="B136" s="3" t="s">
        <v>255</v>
      </c>
      <c r="C136" s="8" t="s">
        <v>225</v>
      </c>
      <c r="D136" s="3" t="s">
        <v>22</v>
      </c>
      <c r="E136" s="3" t="s">
        <v>14</v>
      </c>
      <c r="F136" s="3" t="s">
        <v>14</v>
      </c>
      <c r="G136" s="3" t="s">
        <v>23</v>
      </c>
      <c r="H136" s="3" t="s">
        <v>68</v>
      </c>
      <c r="I136" s="3" t="s">
        <v>48</v>
      </c>
      <c r="J136" s="3" t="s">
        <v>18</v>
      </c>
      <c r="K136" s="3" t="s">
        <v>258</v>
      </c>
    </row>
    <row r="137" customFormat="false" ht="15" hidden="false" customHeight="true" outlineLevel="0" collapsed="false">
      <c r="A137" s="3" t="n">
        <v>46</v>
      </c>
      <c r="B137" s="3" t="s">
        <v>259</v>
      </c>
      <c r="C137" s="8" t="s">
        <v>225</v>
      </c>
      <c r="D137" s="3" t="s">
        <v>13</v>
      </c>
      <c r="E137" s="3" t="s">
        <v>61</v>
      </c>
      <c r="F137" s="3" t="s">
        <v>61</v>
      </c>
      <c r="G137" s="3" t="s">
        <v>62</v>
      </c>
      <c r="H137" s="3" t="s">
        <v>17</v>
      </c>
      <c r="I137" s="3" t="s">
        <v>260</v>
      </c>
      <c r="J137" s="3" t="s">
        <v>18</v>
      </c>
      <c r="K137" s="3" t="s">
        <v>261</v>
      </c>
    </row>
    <row r="138" customFormat="false" ht="15" hidden="false" customHeight="true" outlineLevel="0" collapsed="false">
      <c r="A138" s="3" t="n">
        <v>46</v>
      </c>
      <c r="B138" s="3" t="s">
        <v>259</v>
      </c>
      <c r="C138" s="8" t="s">
        <v>225</v>
      </c>
      <c r="D138" s="3" t="s">
        <v>20</v>
      </c>
      <c r="E138" s="3" t="s">
        <v>61</v>
      </c>
      <c r="F138" s="3" t="s">
        <v>61</v>
      </c>
      <c r="G138" s="3" t="s">
        <v>62</v>
      </c>
      <c r="H138" s="3" t="s">
        <v>17</v>
      </c>
      <c r="I138" s="3" t="s">
        <v>262</v>
      </c>
      <c r="J138" s="3" t="s">
        <v>18</v>
      </c>
      <c r="K138" s="3" t="s">
        <v>132</v>
      </c>
    </row>
    <row r="139" customFormat="false" ht="15" hidden="false" customHeight="true" outlineLevel="0" collapsed="false">
      <c r="A139" s="3" t="n">
        <v>46</v>
      </c>
      <c r="B139" s="3" t="s">
        <v>259</v>
      </c>
      <c r="C139" s="8" t="s">
        <v>225</v>
      </c>
      <c r="D139" s="3" t="s">
        <v>22</v>
      </c>
      <c r="E139" s="3" t="s">
        <v>61</v>
      </c>
      <c r="F139" s="3" t="s">
        <v>61</v>
      </c>
      <c r="G139" s="3" t="s">
        <v>62</v>
      </c>
      <c r="H139" s="3" t="s">
        <v>17</v>
      </c>
      <c r="I139" s="3" t="s">
        <v>263</v>
      </c>
      <c r="J139" s="3" t="s">
        <v>18</v>
      </c>
      <c r="K139" s="3" t="s">
        <v>264</v>
      </c>
    </row>
    <row r="140" customFormat="false" ht="15" hidden="false" customHeight="true" outlineLevel="0" collapsed="false">
      <c r="A140" s="3" t="n">
        <v>47</v>
      </c>
      <c r="B140" s="3" t="s">
        <v>265</v>
      </c>
      <c r="C140" s="8" t="s">
        <v>225</v>
      </c>
      <c r="D140" s="3" t="s">
        <v>13</v>
      </c>
      <c r="E140" s="3" t="s">
        <v>61</v>
      </c>
      <c r="F140" s="3" t="s">
        <v>61</v>
      </c>
      <c r="G140" s="3" t="s">
        <v>62</v>
      </c>
      <c r="H140" s="3" t="s">
        <v>17</v>
      </c>
      <c r="I140" s="3" t="s">
        <v>135</v>
      </c>
      <c r="J140" s="3" t="s">
        <v>18</v>
      </c>
      <c r="K140" s="3" t="s">
        <v>266</v>
      </c>
    </row>
    <row r="141" customFormat="false" ht="15" hidden="false" customHeight="true" outlineLevel="0" collapsed="false">
      <c r="A141" s="3" t="n">
        <v>47</v>
      </c>
      <c r="B141" s="3" t="s">
        <v>265</v>
      </c>
      <c r="C141" s="8" t="s">
        <v>225</v>
      </c>
      <c r="D141" s="3" t="s">
        <v>20</v>
      </c>
      <c r="E141" s="3" t="s">
        <v>14</v>
      </c>
      <c r="F141" s="3" t="s">
        <v>61</v>
      </c>
      <c r="G141" s="3" t="s">
        <v>62</v>
      </c>
      <c r="H141" s="3" t="s">
        <v>102</v>
      </c>
      <c r="I141" s="3" t="s">
        <v>267</v>
      </c>
      <c r="J141" s="3" t="s">
        <v>213</v>
      </c>
      <c r="K141" s="3" t="s">
        <v>268</v>
      </c>
    </row>
    <row r="142" customFormat="false" ht="15" hidden="false" customHeight="true" outlineLevel="0" collapsed="false">
      <c r="A142" s="3" t="n">
        <v>47</v>
      </c>
      <c r="B142" s="3" t="s">
        <v>265</v>
      </c>
      <c r="C142" s="8" t="s">
        <v>225</v>
      </c>
      <c r="D142" s="3" t="s">
        <v>22</v>
      </c>
      <c r="E142" s="3" t="s">
        <v>61</v>
      </c>
      <c r="F142" s="3" t="s">
        <v>61</v>
      </c>
      <c r="G142" s="3" t="s">
        <v>62</v>
      </c>
      <c r="H142" s="3" t="s">
        <v>17</v>
      </c>
      <c r="I142" s="3" t="s">
        <v>269</v>
      </c>
      <c r="J142" s="3" t="s">
        <v>18</v>
      </c>
      <c r="K142" s="3" t="s">
        <v>270</v>
      </c>
    </row>
    <row r="143" customFormat="false" ht="15" hidden="false" customHeight="true" outlineLevel="0" collapsed="false">
      <c r="A143" s="3" t="n">
        <v>48</v>
      </c>
      <c r="B143" s="3" t="s">
        <v>271</v>
      </c>
      <c r="C143" s="8" t="s">
        <v>225</v>
      </c>
      <c r="D143" s="3" t="s">
        <v>13</v>
      </c>
      <c r="E143" s="3" t="s">
        <v>14</v>
      </c>
      <c r="F143" s="3" t="s">
        <v>61</v>
      </c>
      <c r="G143" s="3" t="s">
        <v>39</v>
      </c>
      <c r="H143" s="3" t="s">
        <v>272</v>
      </c>
      <c r="I143" s="3" t="s">
        <v>26</v>
      </c>
      <c r="J143" s="3" t="s">
        <v>18</v>
      </c>
      <c r="K143" s="3" t="s">
        <v>273</v>
      </c>
    </row>
    <row r="144" customFormat="false" ht="15" hidden="false" customHeight="true" outlineLevel="0" collapsed="false">
      <c r="A144" s="3" t="n">
        <v>48</v>
      </c>
      <c r="B144" s="3" t="s">
        <v>271</v>
      </c>
      <c r="C144" s="8" t="s">
        <v>225</v>
      </c>
      <c r="D144" s="3" t="s">
        <v>20</v>
      </c>
      <c r="E144" s="3" t="s">
        <v>14</v>
      </c>
      <c r="F144" s="3" t="s">
        <v>61</v>
      </c>
      <c r="G144" s="3" t="s">
        <v>62</v>
      </c>
      <c r="H144" s="3" t="s">
        <v>102</v>
      </c>
      <c r="I144" s="3" t="s">
        <v>274</v>
      </c>
      <c r="J144" s="3" t="s">
        <v>29</v>
      </c>
      <c r="K144" s="3" t="s">
        <v>132</v>
      </c>
    </row>
    <row r="145" customFormat="false" ht="15" hidden="false" customHeight="true" outlineLevel="0" collapsed="false">
      <c r="A145" s="3" t="n">
        <v>48</v>
      </c>
      <c r="B145" s="3" t="s">
        <v>271</v>
      </c>
      <c r="C145" s="8" t="s">
        <v>225</v>
      </c>
      <c r="D145" s="3" t="s">
        <v>22</v>
      </c>
      <c r="E145" s="3" t="s">
        <v>14</v>
      </c>
      <c r="F145" s="3" t="s">
        <v>61</v>
      </c>
      <c r="G145" s="3" t="s">
        <v>62</v>
      </c>
      <c r="H145" s="3" t="s">
        <v>83</v>
      </c>
      <c r="I145" s="3" t="s">
        <v>13</v>
      </c>
      <c r="J145" s="3" t="s">
        <v>18</v>
      </c>
      <c r="K145" s="3" t="s">
        <v>275</v>
      </c>
    </row>
    <row r="146" customFormat="false" ht="15" hidden="false" customHeight="true" outlineLevel="0" collapsed="false">
      <c r="A146" s="3" t="n">
        <v>49</v>
      </c>
      <c r="B146" s="3" t="s">
        <v>276</v>
      </c>
      <c r="C146" s="8" t="s">
        <v>225</v>
      </c>
      <c r="D146" s="3" t="s">
        <v>13</v>
      </c>
      <c r="E146" s="3" t="s">
        <v>61</v>
      </c>
      <c r="F146" s="3" t="s">
        <v>61</v>
      </c>
      <c r="G146" s="3" t="s">
        <v>62</v>
      </c>
      <c r="H146" s="3" t="s">
        <v>17</v>
      </c>
      <c r="I146" s="3" t="s">
        <v>277</v>
      </c>
      <c r="J146" s="3" t="s">
        <v>18</v>
      </c>
      <c r="K146" s="3" t="s">
        <v>278</v>
      </c>
    </row>
    <row r="147" customFormat="false" ht="23.25" hidden="false" customHeight="true" outlineLevel="0" collapsed="false">
      <c r="A147" s="3" t="n">
        <v>49</v>
      </c>
      <c r="B147" s="3" t="s">
        <v>276</v>
      </c>
      <c r="C147" s="8" t="s">
        <v>225</v>
      </c>
      <c r="D147" s="3" t="s">
        <v>20</v>
      </c>
      <c r="E147" s="3" t="s">
        <v>61</v>
      </c>
      <c r="F147" s="3" t="s">
        <v>61</v>
      </c>
      <c r="G147" s="3" t="s">
        <v>62</v>
      </c>
      <c r="H147" s="3" t="s">
        <v>17</v>
      </c>
      <c r="I147" s="3" t="s">
        <v>279</v>
      </c>
      <c r="J147" s="3" t="s">
        <v>18</v>
      </c>
      <c r="K147" s="3" t="s">
        <v>280</v>
      </c>
    </row>
    <row r="148" customFormat="false" ht="15" hidden="false" customHeight="true" outlineLevel="0" collapsed="false">
      <c r="A148" s="3" t="n">
        <v>49</v>
      </c>
      <c r="B148" s="3" t="s">
        <v>276</v>
      </c>
      <c r="C148" s="8" t="s">
        <v>225</v>
      </c>
      <c r="D148" s="3" t="s">
        <v>22</v>
      </c>
      <c r="E148" s="3" t="s">
        <v>61</v>
      </c>
      <c r="F148" s="3" t="s">
        <v>61</v>
      </c>
      <c r="G148" s="3" t="s">
        <v>62</v>
      </c>
      <c r="H148" s="3" t="s">
        <v>17</v>
      </c>
      <c r="I148" s="3" t="s">
        <v>277</v>
      </c>
      <c r="J148" s="3" t="s">
        <v>18</v>
      </c>
      <c r="K148" s="3" t="s">
        <v>281</v>
      </c>
    </row>
    <row r="149" customFormat="false" ht="15" hidden="false" customHeight="true" outlineLevel="0" collapsed="false">
      <c r="A149" s="3" t="n">
        <v>50</v>
      </c>
      <c r="B149" s="3" t="s">
        <v>282</v>
      </c>
      <c r="C149" s="8" t="s">
        <v>225</v>
      </c>
      <c r="D149" s="3" t="s">
        <v>13</v>
      </c>
      <c r="E149" s="3" t="s">
        <v>61</v>
      </c>
      <c r="F149" s="3" t="s">
        <v>61</v>
      </c>
      <c r="G149" s="3" t="s">
        <v>62</v>
      </c>
      <c r="H149" s="3" t="s">
        <v>17</v>
      </c>
      <c r="I149" s="3" t="s">
        <v>283</v>
      </c>
      <c r="J149" s="3" t="s">
        <v>18</v>
      </c>
      <c r="K149" s="3" t="s">
        <v>284</v>
      </c>
    </row>
    <row r="150" customFormat="false" ht="23.25" hidden="false" customHeight="true" outlineLevel="0" collapsed="false">
      <c r="A150" s="3" t="n">
        <v>50</v>
      </c>
      <c r="B150" s="3" t="s">
        <v>282</v>
      </c>
      <c r="C150" s="8" t="s">
        <v>225</v>
      </c>
      <c r="D150" s="3" t="s">
        <v>20</v>
      </c>
      <c r="E150" s="3" t="s">
        <v>61</v>
      </c>
      <c r="F150" s="3" t="s">
        <v>61</v>
      </c>
      <c r="G150" s="3" t="s">
        <v>62</v>
      </c>
      <c r="H150" s="3" t="s">
        <v>17</v>
      </c>
      <c r="I150" s="3" t="s">
        <v>285</v>
      </c>
      <c r="J150" s="3" t="s">
        <v>18</v>
      </c>
      <c r="K150" s="3" t="s">
        <v>286</v>
      </c>
    </row>
    <row r="151" customFormat="false" ht="15" hidden="false" customHeight="true" outlineLevel="0" collapsed="false">
      <c r="A151" s="3" t="n">
        <v>50</v>
      </c>
      <c r="B151" s="3" t="s">
        <v>282</v>
      </c>
      <c r="C151" s="8" t="s">
        <v>225</v>
      </c>
      <c r="D151" s="3" t="s">
        <v>22</v>
      </c>
      <c r="E151" s="3" t="s">
        <v>61</v>
      </c>
      <c r="F151" s="3" t="s">
        <v>61</v>
      </c>
      <c r="G151" s="3" t="s">
        <v>62</v>
      </c>
      <c r="H151" s="3" t="s">
        <v>17</v>
      </c>
      <c r="I151" s="3" t="s">
        <v>287</v>
      </c>
      <c r="J151" s="3" t="s">
        <v>18</v>
      </c>
      <c r="K151" s="3" t="s">
        <v>288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5"/>
    <col collapsed="false" customWidth="true" hidden="false" outlineLevel="0" max="2" min="2" style="1" width="30"/>
    <col collapsed="false" customWidth="true" hidden="false" outlineLevel="0" max="4" min="3" style="1" width="18"/>
  </cols>
  <sheetData>
    <row r="1" customFormat="false" ht="17.25" hidden="false" customHeight="true" outlineLevel="0" collapsed="false">
      <c r="A1" s="9" t="s">
        <v>289</v>
      </c>
      <c r="B1" s="9"/>
      <c r="C1" s="9"/>
      <c r="D1" s="9"/>
    </row>
    <row r="3" customFormat="false" ht="15" hidden="false" customHeight="true" outlineLevel="0" collapsed="false">
      <c r="A3" s="1" t="s">
        <v>290</v>
      </c>
      <c r="B3" s="1" t="n">
        <v>150</v>
      </c>
    </row>
    <row r="4" customFormat="false" ht="15" hidden="false" customHeight="true" outlineLevel="0" collapsed="false">
      <c r="A4" s="1" t="s">
        <v>291</v>
      </c>
      <c r="B4" s="1" t="n">
        <f aca="false">COUNTIF(Tracker!E2:E151,"Y")+COUNTIF(Tracker!E2:E151,"N")</f>
        <v>150</v>
      </c>
    </row>
    <row r="5" customFormat="false" ht="15" hidden="false" customHeight="true" outlineLevel="0" collapsed="false">
      <c r="A5" s="1" t="s">
        <v>292</v>
      </c>
      <c r="B5" s="10" t="n">
        <f aca="false">IF(B4=0,0,COUNTIF(Tracker!E2:E151,"Y")/B4)</f>
        <v>0.586666666666667</v>
      </c>
    </row>
    <row r="6" customFormat="false" ht="15" hidden="false" customHeight="true" outlineLevel="0" collapsed="false">
      <c r="A6" s="1" t="s">
        <v>293</v>
      </c>
      <c r="B6" s="10" t="n">
        <f aca="false">IF(B4=0,0,COUNTIF(Tracker!F2:F151,"Y")/B4)</f>
        <v>0.293333333333333</v>
      </c>
    </row>
    <row r="7" customFormat="false" ht="15" hidden="false" customHeight="true" outlineLevel="0" collapsed="false">
      <c r="A7" s="1" t="s">
        <v>294</v>
      </c>
      <c r="B7" s="10" t="n">
        <f aca="false">IF(COUNTIF(Tracker!F2:F151,"Y")=0,0,(COUNTIFS(Tracker!F2:F151,"Y",Tracker!G2:G151,"Earned")+COUNTIFS(Tracker!F2:F151,"Y",Tracker!G2:G151,"Community")+COUNTIFS(Tracker!F2:F151,"Y",Tracker!G2:G151,"Paid")+COUNTIFS(Tracker!F2:F151,"Y",Tracker!G2:G151,"Mixed")*0.5)/COUNTIF(Tracker!F2:F151,"Y"))</f>
        <v>0.363636363636364</v>
      </c>
    </row>
    <row r="8" customFormat="false" ht="15" hidden="false" customHeight="true" outlineLevel="0" collapsed="false">
      <c r="A8" s="11" t="s">
        <v>295</v>
      </c>
    </row>
    <row r="9" customFormat="false" ht="15" hidden="false" customHeight="true" outlineLevel="0" collapsed="false">
      <c r="A9" s="12" t="s">
        <v>2</v>
      </c>
      <c r="B9" s="12" t="s">
        <v>296</v>
      </c>
      <c r="C9" s="12" t="s">
        <v>297</v>
      </c>
      <c r="D9" s="12" t="s">
        <v>298</v>
      </c>
    </row>
    <row r="10" customFormat="false" ht="15" hidden="false" customHeight="true" outlineLevel="0" collapsed="false">
      <c r="A10" s="1" t="s">
        <v>12</v>
      </c>
      <c r="B10" s="1" t="n">
        <f aca="false">COUNTIFS(Tracker!C2:C151,"Brand",Tracker!E2:E151,"Y")+COUNTIFS(Tracker!C2:C151,"Brand",Tracker!E2:E151,"N")</f>
        <v>15</v>
      </c>
      <c r="C10" s="10" t="n">
        <f aca="false">IF(B10=0,0,COUNTIFS(Tracker!C2:C151,"Brand",Tracker!E2:E151,"Y")/B10)</f>
        <v>1</v>
      </c>
      <c r="D10" s="10" t="n">
        <f aca="false">IF(B10=0,0,COUNTIFS(Tracker!C2:C151,"Brand",Tracker!F2:F151,"Y")/B10)</f>
        <v>1</v>
      </c>
    </row>
    <row r="11" customFormat="false" ht="15" hidden="false" customHeight="true" outlineLevel="0" collapsed="false">
      <c r="A11" s="1" t="s">
        <v>47</v>
      </c>
      <c r="B11" s="1" t="n">
        <f aca="false">COUNTIFS(Tracker!C2:C151,"Head",Tracker!E2:E151,"Y")+COUNTIFS(Tracker!C2:C151,"Head",Tracker!E2:E151,"N")</f>
        <v>30</v>
      </c>
      <c r="C11" s="10" t="n">
        <f aca="false">IF(B11=0,0,COUNTIFS(Tracker!C2:C151,"Head",Tracker!E2:E151,"Y")/B11)</f>
        <v>0.733333333333333</v>
      </c>
      <c r="D11" s="10" t="n">
        <f aca="false">IF(B11=0,0,COUNTIFS(Tracker!C2:C151,"Head",Tracker!F2:F151,"Y")/B11)</f>
        <v>0.433333333333333</v>
      </c>
    </row>
    <row r="12" customFormat="false" ht="15" hidden="false" customHeight="true" outlineLevel="0" collapsed="false">
      <c r="A12" s="1" t="s">
        <v>118</v>
      </c>
      <c r="B12" s="1" t="n">
        <f aca="false">COUNTIFS(Tracker!C2:C151,"Workflow",Tracker!E2:E151,"Y")+COUNTIFS(Tracker!C2:C151,"Workflow",Tracker!E2:E151,"N")</f>
        <v>36</v>
      </c>
      <c r="C12" s="10" t="n">
        <f aca="false">IF(B12=0,0,COUNTIFS(Tracker!C2:C151,"Workflow",Tracker!E2:E151,"Y")/B12)</f>
        <v>0.333333333333333</v>
      </c>
      <c r="D12" s="10" t="n">
        <f aca="false">IF(B12=0,0,COUNTIFS(Tracker!C2:C151,"Workflow",Tracker!F2:F151,"Y")/B12)</f>
        <v>0.25</v>
      </c>
    </row>
    <row r="13" customFormat="false" ht="15" hidden="false" customHeight="true" outlineLevel="0" collapsed="false">
      <c r="A13" s="1" t="s">
        <v>175</v>
      </c>
      <c r="B13" s="1" t="n">
        <f aca="false">COUNTIFS(Tracker!C2:C151,"Persona",Tracker!E2:E151,"Y")+COUNTIFS(Tracker!C2:C151,"Persona",Tracker!E2:E151,"N")</f>
        <v>30</v>
      </c>
      <c r="C13" s="10" t="n">
        <f aca="false">IF(B13=0,0,COUNTIFS(Tracker!C2:C151,"Persona",Tracker!E2:E151,"Y")/B13)</f>
        <v>0.866666666666667</v>
      </c>
      <c r="D13" s="10" t="n">
        <f aca="false">IF(B13=0,0,COUNTIFS(Tracker!C2:C151,"Persona",Tracker!F2:F151,"Y")/B13)</f>
        <v>0.1</v>
      </c>
    </row>
    <row r="14" customFormat="false" ht="15" hidden="false" customHeight="true" outlineLevel="0" collapsed="false">
      <c r="A14" s="1" t="s">
        <v>225</v>
      </c>
      <c r="B14" s="1" t="n">
        <f aca="false">COUNTIFS(Tracker!C2:C151,"Adjacent",Tracker!E2:E151,"Y")+COUNTIFS(Tracker!C2:C151,"Adjacent",Tracker!E2:E151,"N")</f>
        <v>39</v>
      </c>
      <c r="C14" s="10" t="n">
        <f aca="false">IF(B14=0,0,COUNTIFS(Tracker!C2:C151,"Adjacent",Tracker!E2:E151,"Y")/B14)</f>
        <v>0.333333333333333</v>
      </c>
      <c r="D14" s="10" t="n">
        <f aca="false">IF(B14=0,0,COUNTIFS(Tracker!C2:C151,"Adjacent",Tracker!F2:F151,"Y")/B14)</f>
        <v>0.102564102564103</v>
      </c>
    </row>
    <row r="16" customFormat="false" ht="15" hidden="false" customHeight="true" outlineLevel="0" collapsed="false">
      <c r="A16" s="11" t="s">
        <v>299</v>
      </c>
    </row>
    <row r="17" customFormat="false" ht="15" hidden="false" customHeight="true" outlineLevel="0" collapsed="false">
      <c r="A17" s="13" t="s">
        <v>3</v>
      </c>
      <c r="B17" s="13" t="s">
        <v>296</v>
      </c>
      <c r="C17" s="13" t="s">
        <v>297</v>
      </c>
      <c r="D17" s="13" t="s">
        <v>298</v>
      </c>
    </row>
    <row r="18" customFormat="false" ht="15" hidden="false" customHeight="true" outlineLevel="0" collapsed="false">
      <c r="A18" s="1" t="s">
        <v>13</v>
      </c>
      <c r="B18" s="1" t="n">
        <f aca="false">COUNTIFS(Tracker!D2:D151,"ChatGPT",Tracker!E2:E151,"Y")+COUNTIFS(Tracker!D2:D151,"ChatGPT",Tracker!E2:E151,"N")</f>
        <v>50</v>
      </c>
      <c r="C18" s="10" t="n">
        <f aca="false">IF(B18=0,0,COUNTIFS(Tracker!D2:D151,"ChatGPT",Tracker!E2:E151,"Y")/B18)</f>
        <v>0.56</v>
      </c>
      <c r="D18" s="10" t="n">
        <f aca="false">IF(B18=0,0,COUNTIFS(Tracker!D2:D151,"ChatGPT",Tracker!F2:F151,"Y")/B18)</f>
        <v>0.34</v>
      </c>
    </row>
    <row r="19" customFormat="false" ht="15" hidden="false" customHeight="true" outlineLevel="0" collapsed="false">
      <c r="A19" s="1" t="s">
        <v>20</v>
      </c>
      <c r="B19" s="1" t="n">
        <f aca="false">COUNTIFS(Tracker!D2:D151,"Perplexity",Tracker!E2:E151,"Y")+COUNTIFS(Tracker!D2:D151,"Perplexity",Tracker!E2:E151,"N")</f>
        <v>50</v>
      </c>
      <c r="C19" s="10" t="n">
        <f aca="false">IF(B19=0,0,COUNTIFS(Tracker!D2:D151,"Perplexity",Tracker!E2:E151,"Y")/B19)</f>
        <v>0.6</v>
      </c>
      <c r="D19" s="10" t="n">
        <f aca="false">IF(B19=0,0,COUNTIFS(Tracker!D2:D151,"Perplexity",Tracker!F2:F151,"Y")/B19)</f>
        <v>0.18</v>
      </c>
    </row>
    <row r="20" customFormat="false" ht="15" hidden="false" customHeight="true" outlineLevel="0" collapsed="false">
      <c r="A20" s="1" t="s">
        <v>22</v>
      </c>
      <c r="B20" s="1" t="n">
        <f aca="false">COUNTIFS(Tracker!D2:D151,"Claude",Tracker!E2:E151,"Y")+COUNTIFS(Tracker!D2:D151,"Claude",Tracker!E2:E151,"N")</f>
        <v>50</v>
      </c>
      <c r="C20" s="10" t="n">
        <f aca="false">IF(B20=0,0,COUNTIFS(Tracker!D2:D151,"Claude",Tracker!E2:E151,"Y")/B20)</f>
        <v>0.6</v>
      </c>
      <c r="D20" s="10" t="n">
        <f aca="false">IF(B20=0,0,COUNTIFS(Tracker!D2:D151,"Claude",Tracker!F2:F151,"Y")/B20)</f>
        <v>0.36</v>
      </c>
    </row>
    <row r="22" customFormat="false" ht="15" hidden="false" customHeight="true" outlineLevel="0" collapsed="false">
      <c r="A22" s="11" t="s">
        <v>300</v>
      </c>
    </row>
    <row r="23" customFormat="false" ht="15" hidden="false" customHeight="true" outlineLevel="0" collapsed="false">
      <c r="A23" s="1" t="s">
        <v>301</v>
      </c>
      <c r="B23" s="1" t="s">
        <v>302</v>
      </c>
    </row>
    <row r="24" customFormat="false" ht="15" hidden="false" customHeight="true" outlineLevel="0" collapsed="false">
      <c r="A24" s="1" t="s">
        <v>303</v>
      </c>
      <c r="B24" s="1" t="s">
        <v>304</v>
      </c>
    </row>
    <row r="25" customFormat="false" ht="15" hidden="false" customHeight="true" outlineLevel="0" collapsed="false">
      <c r="A25" s="1" t="s">
        <v>305</v>
      </c>
      <c r="B25" s="1" t="s">
        <v>306</v>
      </c>
    </row>
    <row r="26" customFormat="false" ht="15" hidden="false" customHeight="true" outlineLevel="0" collapsed="false">
      <c r="A26" s="1" t="s">
        <v>307</v>
      </c>
      <c r="B26" s="1" t="s">
        <v>308</v>
      </c>
    </row>
    <row r="27" customFormat="false" ht="15" hidden="false" customHeight="true" outlineLevel="0" collapsed="false">
      <c r="A27" s="1" t="s">
        <v>309</v>
      </c>
      <c r="B27" s="1" t="s">
        <v>310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90"/>
  </cols>
  <sheetData>
    <row r="1" customFormat="false" ht="17.25" hidden="false" customHeight="true" outlineLevel="0" collapsed="false">
      <c r="A1" s="9" t="s">
        <v>311</v>
      </c>
      <c r="B1" s="9"/>
    </row>
    <row r="2" customFormat="false" ht="15" hidden="false" customHeight="true" outlineLevel="0" collapsed="false">
      <c r="A2" s="14"/>
      <c r="B2" s="15"/>
    </row>
    <row r="3" customFormat="false" ht="15" hidden="false" customHeight="true" outlineLevel="0" collapsed="false">
      <c r="A3" s="16" t="s">
        <v>312</v>
      </c>
      <c r="B3" s="15" t="s">
        <v>313</v>
      </c>
    </row>
    <row r="4" customFormat="false" ht="15" hidden="false" customHeight="true" outlineLevel="0" collapsed="false">
      <c r="A4" s="14" t="s">
        <v>0</v>
      </c>
      <c r="B4" s="15" t="s">
        <v>314</v>
      </c>
    </row>
    <row r="5" customFormat="false" ht="15" hidden="false" customHeight="true" outlineLevel="0" collapsed="false">
      <c r="A5" s="14" t="s">
        <v>1</v>
      </c>
      <c r="B5" s="15" t="s">
        <v>315</v>
      </c>
    </row>
    <row r="6" customFormat="false" ht="15" hidden="false" customHeight="true" outlineLevel="0" collapsed="false">
      <c r="A6" s="14" t="s">
        <v>2</v>
      </c>
      <c r="B6" s="15" t="s">
        <v>316</v>
      </c>
    </row>
    <row r="7" customFormat="false" ht="15" hidden="false" customHeight="true" outlineLevel="0" collapsed="false">
      <c r="A7" s="14" t="s">
        <v>3</v>
      </c>
      <c r="B7" s="15" t="s">
        <v>317</v>
      </c>
    </row>
    <row r="8" customFormat="false" ht="15" hidden="false" customHeight="true" outlineLevel="0" collapsed="false">
      <c r="A8" s="14" t="s">
        <v>4</v>
      </c>
      <c r="B8" s="15" t="s">
        <v>318</v>
      </c>
    </row>
    <row r="9" customFormat="false" ht="23.25" hidden="false" customHeight="true" outlineLevel="0" collapsed="false">
      <c r="A9" s="14" t="s">
        <v>5</v>
      </c>
      <c r="B9" s="15" t="s">
        <v>319</v>
      </c>
    </row>
    <row r="10" customFormat="false" ht="34.5" hidden="false" customHeight="true" outlineLevel="0" collapsed="false">
      <c r="A10" s="14" t="s">
        <v>6</v>
      </c>
      <c r="B10" s="15" t="s">
        <v>320</v>
      </c>
    </row>
    <row r="11" customFormat="false" ht="15" hidden="false" customHeight="true" outlineLevel="0" collapsed="false">
      <c r="A11" s="14" t="s">
        <v>7</v>
      </c>
      <c r="B11" s="15" t="s">
        <v>321</v>
      </c>
    </row>
    <row r="12" customFormat="false" ht="15" hidden="false" customHeight="true" outlineLevel="0" collapsed="false">
      <c r="A12" s="14" t="s">
        <v>8</v>
      </c>
      <c r="B12" s="15" t="s">
        <v>322</v>
      </c>
    </row>
    <row r="13" customFormat="false" ht="23.25" hidden="false" customHeight="true" outlineLevel="0" collapsed="false">
      <c r="A13" s="14" t="s">
        <v>9</v>
      </c>
      <c r="B13" s="15" t="s">
        <v>323</v>
      </c>
    </row>
    <row r="14" customFormat="false" ht="15" hidden="false" customHeight="true" outlineLevel="0" collapsed="false">
      <c r="A14" s="14" t="s">
        <v>10</v>
      </c>
      <c r="B14" s="15" t="s">
        <v>324</v>
      </c>
    </row>
    <row r="15" customFormat="false" ht="15" hidden="false" customHeight="true" outlineLevel="0" collapsed="false">
      <c r="A15" s="14"/>
      <c r="B15" s="15"/>
    </row>
    <row r="16" customFormat="false" ht="15" hidden="false" customHeight="true" outlineLevel="0" collapsed="false">
      <c r="A16" s="16" t="s">
        <v>325</v>
      </c>
      <c r="B16" s="15"/>
    </row>
    <row r="17" customFormat="false" ht="15" hidden="false" customHeight="true" outlineLevel="0" collapsed="false">
      <c r="A17" s="14" t="s">
        <v>297</v>
      </c>
      <c r="B17" s="15" t="s">
        <v>326</v>
      </c>
    </row>
    <row r="18" customFormat="false" ht="15" hidden="false" customHeight="true" outlineLevel="0" collapsed="false">
      <c r="A18" s="14" t="s">
        <v>298</v>
      </c>
      <c r="B18" s="15" t="s">
        <v>327</v>
      </c>
    </row>
    <row r="19" customFormat="false" ht="15" hidden="false" customHeight="true" outlineLevel="0" collapsed="false">
      <c r="A19" s="14" t="s">
        <v>328</v>
      </c>
      <c r="B19" s="15" t="s">
        <v>329</v>
      </c>
    </row>
    <row r="20" customFormat="false" ht="15" hidden="false" customHeight="true" outlineLevel="0" collapsed="false">
      <c r="A20" s="14"/>
      <c r="B20" s="15"/>
    </row>
    <row r="21" customFormat="false" ht="15" hidden="false" customHeight="true" outlineLevel="0" collapsed="false">
      <c r="A21" s="16" t="s">
        <v>330</v>
      </c>
      <c r="B21" s="15"/>
    </row>
    <row r="22" customFormat="false" ht="15" hidden="false" customHeight="true" outlineLevel="0" collapsed="false">
      <c r="A22" s="14" t="s">
        <v>15</v>
      </c>
      <c r="B22" s="15" t="s">
        <v>331</v>
      </c>
    </row>
    <row r="23" customFormat="false" ht="23.25" hidden="false" customHeight="true" outlineLevel="0" collapsed="false">
      <c r="A23" s="14" t="s">
        <v>332</v>
      </c>
      <c r="B23" s="15" t="s">
        <v>333</v>
      </c>
    </row>
    <row r="24" customFormat="false" ht="23.25" hidden="false" customHeight="true" outlineLevel="0" collapsed="false">
      <c r="A24" s="14" t="s">
        <v>39</v>
      </c>
      <c r="B24" s="15" t="s">
        <v>334</v>
      </c>
    </row>
    <row r="25" customFormat="false" ht="23.25" hidden="false" customHeight="true" outlineLevel="0" collapsed="false">
      <c r="A25" s="14" t="s">
        <v>170</v>
      </c>
      <c r="B25" s="15" t="s">
        <v>335</v>
      </c>
    </row>
    <row r="26" customFormat="false" ht="23.25" hidden="false" customHeight="true" outlineLevel="0" collapsed="false">
      <c r="A26" s="14" t="s">
        <v>23</v>
      </c>
      <c r="B26" s="15" t="s">
        <v>336</v>
      </c>
    </row>
    <row r="27" customFormat="false" ht="15" hidden="false" customHeight="true" outlineLevel="0" collapsed="false">
      <c r="A27" s="14" t="s">
        <v>62</v>
      </c>
      <c r="B27" s="15" t="s">
        <v>337</v>
      </c>
    </row>
    <row r="28" customFormat="false" ht="15" hidden="false" customHeight="true" outlineLevel="0" collapsed="false">
      <c r="A28" s="14"/>
      <c r="B28" s="15"/>
    </row>
    <row r="29" customFormat="false" ht="15" hidden="false" customHeight="true" outlineLevel="0" collapsed="false">
      <c r="A29" s="16" t="s">
        <v>338</v>
      </c>
      <c r="B29" s="15"/>
    </row>
    <row r="30" customFormat="false" ht="23.25" hidden="false" customHeight="true" outlineLevel="0" collapsed="false">
      <c r="A30" s="14" t="s">
        <v>339</v>
      </c>
      <c r="B30" s="15" t="s">
        <v>340</v>
      </c>
    </row>
    <row r="31" customFormat="false" ht="15" hidden="false" customHeight="true" outlineLevel="0" collapsed="false">
      <c r="A31" s="14" t="s">
        <v>341</v>
      </c>
      <c r="B31" s="15" t="s">
        <v>342</v>
      </c>
    </row>
    <row r="32" customFormat="false" ht="15" hidden="false" customHeight="true" outlineLevel="0" collapsed="false">
      <c r="A32" s="14" t="s">
        <v>343</v>
      </c>
      <c r="B32" s="15" t="s">
        <v>344</v>
      </c>
    </row>
    <row r="33" customFormat="false" ht="15" hidden="false" customHeight="true" outlineLevel="0" collapsed="false">
      <c r="A33" s="14" t="s">
        <v>345</v>
      </c>
      <c r="B33" s="15" t="s">
        <v>346</v>
      </c>
    </row>
    <row r="34" customFormat="false" ht="23.25" hidden="false" customHeight="true" outlineLevel="0" collapsed="false">
      <c r="A34" s="14" t="s">
        <v>347</v>
      </c>
      <c r="B34" s="15" t="s">
        <v>348</v>
      </c>
    </row>
  </sheetData>
  <mergeCells count="1">
    <mergeCell ref="A1:B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2026-05-14T18:39:37Z</dcterms:created>
  <dc:creator>openpyxl</dc:creator>
  <dc:description/>
  <dc:language>en-US</dc:language>
  <cp:lastModifiedBy/>
  <dcterms:modified xsi:type="dcterms:W3CDTF">2026-05-14T18:39:37Z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